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al Souček\Desktop\Libnatov\www\"/>
    </mc:Choice>
  </mc:AlternateContent>
  <xr:revisionPtr revIDLastSave="0" documentId="13_ncr:1_{CEB20454-735F-422A-8E57-584209531C6A}" xr6:coauthVersionLast="47" xr6:coauthVersionMax="47" xr10:uidLastSave="{00000000-0000-0000-0000-000000000000}"/>
  <bookViews>
    <workbookView xWindow="1170" yWindow="1170" windowWidth="21600" windowHeight="11505" activeTab="1" xr2:uid="{00000000-000D-0000-FFFF-FFFF00000000}"/>
  </bookViews>
  <sheets>
    <sheet name="Seznam" sheetId="4" r:id="rId1"/>
    <sheet name="Muži" sheetId="2" r:id="rId2"/>
    <sheet name="Ženy" sheetId="3" r:id="rId3"/>
  </sheets>
  <definedNames>
    <definedName name="_xlnm.Print_Area" localSheetId="2">Ženy!$A$1:$P$4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3" l="1"/>
  <c r="M12" i="3"/>
  <c r="M25" i="3" s="1"/>
  <c r="M11" i="3"/>
  <c r="M24" i="3" s="1"/>
  <c r="L11" i="3"/>
  <c r="L24" i="3" s="1"/>
  <c r="M10" i="3"/>
  <c r="M23" i="3" s="1"/>
  <c r="L10" i="3"/>
  <c r="L23" i="3" s="1"/>
  <c r="K10" i="3"/>
  <c r="K23" i="3" s="1"/>
  <c r="M9" i="3"/>
  <c r="M22" i="3" s="1"/>
  <c r="L9" i="3"/>
  <c r="L22" i="3" s="1"/>
  <c r="K9" i="3"/>
  <c r="K22" i="3" s="1"/>
  <c r="J9" i="3"/>
  <c r="J22" i="3" s="1"/>
  <c r="M8" i="3"/>
  <c r="M21" i="3" s="1"/>
  <c r="L8" i="3"/>
  <c r="L21" i="3" s="1"/>
  <c r="K8" i="3"/>
  <c r="K21" i="3" s="1"/>
  <c r="J8" i="3"/>
  <c r="J21" i="3" s="1"/>
  <c r="I8" i="3"/>
  <c r="I21" i="3" s="1"/>
  <c r="M7" i="3"/>
  <c r="M20" i="3" s="1"/>
  <c r="L7" i="3"/>
  <c r="L20" i="3" s="1"/>
  <c r="K7" i="3"/>
  <c r="K20" i="3" s="1"/>
  <c r="J7" i="3"/>
  <c r="J20" i="3" s="1"/>
  <c r="I7" i="3"/>
  <c r="I20" i="3" s="1"/>
  <c r="H7" i="3"/>
  <c r="H20" i="3" s="1"/>
  <c r="M6" i="3"/>
  <c r="M19" i="3" s="1"/>
  <c r="L6" i="3"/>
  <c r="L19" i="3" s="1"/>
  <c r="K6" i="3"/>
  <c r="K19" i="3" s="1"/>
  <c r="J6" i="3"/>
  <c r="J19" i="3" s="1"/>
  <c r="I6" i="3"/>
  <c r="I19" i="3" s="1"/>
  <c r="H6" i="3"/>
  <c r="H19" i="3" s="1"/>
  <c r="M5" i="3"/>
  <c r="M18" i="3" s="1"/>
  <c r="L5" i="3"/>
  <c r="L18" i="3" s="1"/>
  <c r="K5" i="3"/>
  <c r="K18" i="3" s="1"/>
  <c r="J5" i="3"/>
  <c r="J18" i="3" s="1"/>
  <c r="I5" i="3"/>
  <c r="I18" i="3" s="1"/>
  <c r="H5" i="3"/>
  <c r="H18" i="3" s="1"/>
  <c r="M4" i="3"/>
  <c r="M17" i="3" s="1"/>
  <c r="L4" i="3"/>
  <c r="L17" i="3" s="1"/>
  <c r="K4" i="3"/>
  <c r="K17" i="3" s="1"/>
  <c r="J4" i="3"/>
  <c r="J17" i="3" s="1"/>
  <c r="I4" i="3"/>
  <c r="I17" i="3" s="1"/>
  <c r="H4" i="3"/>
  <c r="H17" i="3" s="1"/>
  <c r="M3" i="3"/>
  <c r="M16" i="3" s="1"/>
  <c r="L3" i="3"/>
  <c r="L16" i="3" s="1"/>
  <c r="K3" i="3"/>
  <c r="K16" i="3" s="1"/>
  <c r="J3" i="3"/>
  <c r="J16" i="3" s="1"/>
  <c r="I3" i="3"/>
  <c r="I16" i="3" s="1"/>
  <c r="H3" i="3"/>
  <c r="H16" i="3" s="1"/>
  <c r="M2" i="3"/>
  <c r="M15" i="3" s="1"/>
  <c r="L2" i="3"/>
  <c r="L15" i="3" s="1"/>
  <c r="K2" i="3"/>
  <c r="K15" i="3" s="1"/>
  <c r="J2" i="3"/>
  <c r="J15" i="3" s="1"/>
  <c r="I2" i="3"/>
  <c r="I15" i="3" s="1"/>
  <c r="H2" i="3"/>
  <c r="H15" i="3" s="1"/>
  <c r="H21" i="3"/>
  <c r="H22" i="3"/>
  <c r="I22" i="3"/>
  <c r="H23" i="3"/>
  <c r="I23" i="3"/>
  <c r="J23" i="3"/>
  <c r="H24" i="3"/>
  <c r="I24" i="3"/>
  <c r="J24" i="3"/>
  <c r="K24" i="3"/>
  <c r="H25" i="3"/>
  <c r="I25" i="3"/>
  <c r="J25" i="3"/>
  <c r="K25" i="3"/>
  <c r="L25" i="3"/>
  <c r="H26" i="3"/>
  <c r="I26" i="3"/>
  <c r="J26" i="3"/>
  <c r="K26" i="3"/>
  <c r="L26" i="3"/>
  <c r="M26" i="3"/>
  <c r="G21" i="3"/>
  <c r="G22" i="3"/>
  <c r="G23" i="3"/>
  <c r="G24" i="3"/>
  <c r="G25" i="3"/>
  <c r="G26" i="3"/>
  <c r="F21" i="3"/>
  <c r="F22" i="3"/>
  <c r="F23" i="3"/>
  <c r="F24" i="3"/>
  <c r="F25" i="3"/>
  <c r="F26" i="3"/>
  <c r="E21" i="3"/>
  <c r="E22" i="3"/>
  <c r="E23" i="3"/>
  <c r="E24" i="3"/>
  <c r="E25" i="3"/>
  <c r="E26" i="3"/>
  <c r="D21" i="3"/>
  <c r="D22" i="3"/>
  <c r="D23" i="3"/>
  <c r="D24" i="3"/>
  <c r="D25" i="3"/>
  <c r="D26" i="3"/>
  <c r="C21" i="3"/>
  <c r="C22" i="3"/>
  <c r="C23" i="3"/>
  <c r="C24" i="3"/>
  <c r="C25" i="3"/>
  <c r="C26" i="3"/>
  <c r="B21" i="3"/>
  <c r="B22" i="3"/>
  <c r="B23" i="3"/>
  <c r="B24" i="3"/>
  <c r="B25" i="3"/>
  <c r="B26" i="3"/>
  <c r="A8" i="3"/>
  <c r="H1" i="3" s="1"/>
  <c r="A9" i="3"/>
  <c r="I1" i="3" s="1"/>
  <c r="A10" i="3"/>
  <c r="J1" i="3" s="1"/>
  <c r="A11" i="3"/>
  <c r="K1" i="3" s="1"/>
  <c r="A12" i="3"/>
  <c r="L1" i="3" s="1"/>
  <c r="A13" i="3"/>
  <c r="M1" i="3" s="1"/>
  <c r="A7" i="3"/>
  <c r="G1" i="3" s="1"/>
  <c r="A6" i="3"/>
  <c r="F1" i="3" s="1"/>
  <c r="A5" i="3"/>
  <c r="E1" i="3" s="1"/>
  <c r="A4" i="3"/>
  <c r="D1" i="3" s="1"/>
  <c r="A3" i="3"/>
  <c r="A2" i="3"/>
  <c r="B1" i="3" s="1"/>
  <c r="I8" i="2"/>
  <c r="I22" i="2" s="1"/>
  <c r="I7" i="2"/>
  <c r="I21" i="2" s="1"/>
  <c r="I6" i="2"/>
  <c r="I20" i="2" s="1"/>
  <c r="J9" i="2"/>
  <c r="J23" i="2" s="1"/>
  <c r="J8" i="2"/>
  <c r="J22" i="2" s="1"/>
  <c r="J7" i="2"/>
  <c r="J21" i="2" s="1"/>
  <c r="J6" i="2"/>
  <c r="J20" i="2" s="1"/>
  <c r="K10" i="2"/>
  <c r="K24" i="2" s="1"/>
  <c r="K9" i="2"/>
  <c r="K23" i="2" s="1"/>
  <c r="K8" i="2"/>
  <c r="K22" i="2" s="1"/>
  <c r="K7" i="2"/>
  <c r="K21" i="2" s="1"/>
  <c r="K6" i="2"/>
  <c r="K20" i="2" s="1"/>
  <c r="L11" i="2"/>
  <c r="L25" i="2" s="1"/>
  <c r="L10" i="2"/>
  <c r="L24" i="2" s="1"/>
  <c r="L9" i="2"/>
  <c r="L23" i="2" s="1"/>
  <c r="L8" i="2"/>
  <c r="L22" i="2" s="1"/>
  <c r="L7" i="2"/>
  <c r="L21" i="2" s="1"/>
  <c r="L6" i="2"/>
  <c r="L20" i="2" s="1"/>
  <c r="M12" i="2"/>
  <c r="M26" i="2" s="1"/>
  <c r="M11" i="2"/>
  <c r="M25" i="2" s="1"/>
  <c r="M10" i="2"/>
  <c r="M24" i="2" s="1"/>
  <c r="M9" i="2"/>
  <c r="M23" i="2" s="1"/>
  <c r="M8" i="2"/>
  <c r="M22" i="2" s="1"/>
  <c r="M7" i="2"/>
  <c r="M21" i="2" s="1"/>
  <c r="M6" i="2"/>
  <c r="M20" i="2" s="1"/>
  <c r="L5" i="2"/>
  <c r="L19" i="2" s="1"/>
  <c r="K5" i="2"/>
  <c r="K19" i="2" s="1"/>
  <c r="M5" i="2"/>
  <c r="M19" i="2" s="1"/>
  <c r="J5" i="2"/>
  <c r="J19" i="2" s="1"/>
  <c r="I5" i="2"/>
  <c r="I19" i="2" s="1"/>
  <c r="M3" i="2"/>
  <c r="M17" i="2" s="1"/>
  <c r="L3" i="2"/>
  <c r="L17" i="2" s="1"/>
  <c r="K3" i="2"/>
  <c r="K17" i="2" s="1"/>
  <c r="M4" i="2"/>
  <c r="M18" i="2" s="1"/>
  <c r="L4" i="2"/>
  <c r="L18" i="2" s="1"/>
  <c r="K4" i="2"/>
  <c r="K18" i="2" s="1"/>
  <c r="J4" i="2"/>
  <c r="J18" i="2" s="1"/>
  <c r="I4" i="2"/>
  <c r="I18" i="2" s="1"/>
  <c r="J3" i="2"/>
  <c r="J17" i="2" s="1"/>
  <c r="I3" i="2"/>
  <c r="I17" i="2" s="1"/>
  <c r="M2" i="2"/>
  <c r="M16" i="2" s="1"/>
  <c r="L2" i="2"/>
  <c r="L16" i="2" s="1"/>
  <c r="K2" i="2"/>
  <c r="K16" i="2" s="1"/>
  <c r="J2" i="2"/>
  <c r="J16" i="2" s="1"/>
  <c r="I2" i="2"/>
  <c r="I16" i="2" s="1"/>
  <c r="E2" i="2"/>
  <c r="E16" i="2" s="1"/>
  <c r="D2" i="2"/>
  <c r="D16" i="2" s="1"/>
  <c r="C2" i="2"/>
  <c r="C16" i="2" s="1"/>
  <c r="I27" i="2"/>
  <c r="J27" i="2"/>
  <c r="K27" i="2"/>
  <c r="L27" i="2"/>
  <c r="M27" i="2"/>
  <c r="I26" i="2"/>
  <c r="J26" i="2"/>
  <c r="K26" i="2"/>
  <c r="L26" i="2"/>
  <c r="I25" i="2"/>
  <c r="J25" i="2"/>
  <c r="K25" i="2"/>
  <c r="I24" i="2"/>
  <c r="J24" i="2"/>
  <c r="I23" i="2"/>
  <c r="H23" i="2"/>
  <c r="H24" i="2"/>
  <c r="H25" i="2"/>
  <c r="H26" i="2"/>
  <c r="H27" i="2"/>
  <c r="G23" i="2"/>
  <c r="G24" i="2"/>
  <c r="G25" i="2"/>
  <c r="G26" i="2"/>
  <c r="G27" i="2"/>
  <c r="F23" i="2"/>
  <c r="F24" i="2"/>
  <c r="F25" i="2"/>
  <c r="F26" i="2"/>
  <c r="F27" i="2"/>
  <c r="E23" i="2"/>
  <c r="E24" i="2"/>
  <c r="E25" i="2"/>
  <c r="E26" i="2"/>
  <c r="E27" i="2"/>
  <c r="D23" i="2"/>
  <c r="D24" i="2"/>
  <c r="D25" i="2"/>
  <c r="D26" i="2"/>
  <c r="D27" i="2"/>
  <c r="C23" i="2"/>
  <c r="C24" i="2"/>
  <c r="C25" i="2"/>
  <c r="C26" i="2"/>
  <c r="C27" i="2"/>
  <c r="B23" i="2"/>
  <c r="B24" i="2"/>
  <c r="B25" i="2"/>
  <c r="B26" i="2"/>
  <c r="B27" i="2"/>
  <c r="A23" i="2"/>
  <c r="A24" i="2"/>
  <c r="A25" i="2"/>
  <c r="A26" i="2"/>
  <c r="A27" i="2"/>
  <c r="A9" i="2"/>
  <c r="I1" i="2" s="1"/>
  <c r="A10" i="2"/>
  <c r="J1" i="2" s="1"/>
  <c r="A11" i="2"/>
  <c r="K1" i="2" s="1"/>
  <c r="A12" i="2"/>
  <c r="L1" i="2" s="1"/>
  <c r="A13" i="2"/>
  <c r="M1" i="2" s="1"/>
  <c r="A8" i="2"/>
  <c r="A22" i="2" s="1"/>
  <c r="A7" i="2"/>
  <c r="G1" i="2" s="1"/>
  <c r="A6" i="2"/>
  <c r="F1" i="2" s="1"/>
  <c r="A5" i="2"/>
  <c r="E1" i="2" s="1"/>
  <c r="A4" i="2"/>
  <c r="D1" i="2" s="1"/>
  <c r="A3" i="2"/>
  <c r="A17" i="2" s="1"/>
  <c r="A2" i="2"/>
  <c r="A16" i="2" s="1"/>
  <c r="D3" i="3"/>
  <c r="D16" i="3" s="1"/>
  <c r="E3" i="3"/>
  <c r="E16" i="3" s="1"/>
  <c r="F3" i="3"/>
  <c r="F16" i="3" s="1"/>
  <c r="G3" i="3"/>
  <c r="G16" i="3" s="1"/>
  <c r="C2" i="3"/>
  <c r="C15" i="3" s="1"/>
  <c r="C16" i="3"/>
  <c r="C17" i="3"/>
  <c r="C18" i="3"/>
  <c r="C19" i="3"/>
  <c r="C20" i="3"/>
  <c r="B16" i="3"/>
  <c r="A16" i="3"/>
  <c r="D2" i="3"/>
  <c r="E2" i="3"/>
  <c r="E15" i="3" s="1"/>
  <c r="F2" i="3"/>
  <c r="F15" i="3" s="1"/>
  <c r="G2" i="3"/>
  <c r="G15" i="3" s="1"/>
  <c r="E4" i="3"/>
  <c r="E17" i="3" s="1"/>
  <c r="F4" i="3"/>
  <c r="F17" i="3" s="1"/>
  <c r="G4" i="3"/>
  <c r="G17" i="3" s="1"/>
  <c r="F5" i="3"/>
  <c r="F18" i="3" s="1"/>
  <c r="G5" i="3"/>
  <c r="G18" i="3" s="1"/>
  <c r="G6" i="3"/>
  <c r="G19" i="3" s="1"/>
  <c r="B15" i="3"/>
  <c r="B17" i="3"/>
  <c r="D17" i="3"/>
  <c r="B18" i="3"/>
  <c r="D18" i="3"/>
  <c r="E18" i="3"/>
  <c r="B19" i="3"/>
  <c r="D19" i="3"/>
  <c r="E19" i="3"/>
  <c r="F19" i="3"/>
  <c r="B20" i="3"/>
  <c r="D20" i="3"/>
  <c r="E20" i="3"/>
  <c r="F20" i="3"/>
  <c r="G20" i="3"/>
  <c r="F2" i="2"/>
  <c r="F16" i="2" s="1"/>
  <c r="G2" i="2"/>
  <c r="G16" i="2" s="1"/>
  <c r="H2" i="2"/>
  <c r="H16" i="2" s="1"/>
  <c r="D3" i="2"/>
  <c r="D17" i="2" s="1"/>
  <c r="E3" i="2"/>
  <c r="E17" i="2" s="1"/>
  <c r="F3" i="2"/>
  <c r="F17" i="2" s="1"/>
  <c r="G3" i="2"/>
  <c r="G17" i="2" s="1"/>
  <c r="H3" i="2"/>
  <c r="H17" i="2" s="1"/>
  <c r="E4" i="2"/>
  <c r="E18" i="2" s="1"/>
  <c r="F4" i="2"/>
  <c r="F18" i="2" s="1"/>
  <c r="G4" i="2"/>
  <c r="G18" i="2" s="1"/>
  <c r="H4" i="2"/>
  <c r="H18" i="2" s="1"/>
  <c r="F5" i="2"/>
  <c r="F19" i="2" s="1"/>
  <c r="G5" i="2"/>
  <c r="G19" i="2" s="1"/>
  <c r="H5" i="2"/>
  <c r="H19" i="2" s="1"/>
  <c r="G6" i="2"/>
  <c r="G20" i="2" s="1"/>
  <c r="H6" i="2"/>
  <c r="H20" i="2" s="1"/>
  <c r="H7" i="2"/>
  <c r="H21" i="2" s="1"/>
  <c r="B16" i="2"/>
  <c r="B17" i="2"/>
  <c r="C17" i="2"/>
  <c r="B18" i="2"/>
  <c r="C18" i="2"/>
  <c r="D18" i="2"/>
  <c r="B19" i="2"/>
  <c r="C19" i="2"/>
  <c r="D19" i="2"/>
  <c r="E19" i="2"/>
  <c r="B20" i="2"/>
  <c r="C20" i="2"/>
  <c r="D20" i="2"/>
  <c r="E20" i="2"/>
  <c r="F20" i="2"/>
  <c r="B21" i="2"/>
  <c r="C21" i="2"/>
  <c r="D21" i="2"/>
  <c r="E21" i="2"/>
  <c r="F21" i="2"/>
  <c r="G21" i="2"/>
  <c r="B22" i="2"/>
  <c r="C22" i="2"/>
  <c r="D22" i="2"/>
  <c r="E22" i="2"/>
  <c r="F22" i="2"/>
  <c r="G22" i="2"/>
  <c r="H22" i="2"/>
  <c r="A23" i="3" l="1"/>
  <c r="A22" i="3"/>
  <c r="A21" i="3"/>
  <c r="A26" i="3"/>
  <c r="A25" i="3"/>
  <c r="A24" i="3"/>
  <c r="O26" i="3"/>
  <c r="P26" i="3" s="1"/>
  <c r="O13" i="3" s="1"/>
  <c r="O25" i="3"/>
  <c r="P25" i="3" s="1"/>
  <c r="O12" i="3" s="1"/>
  <c r="N25" i="3"/>
  <c r="N12" i="3" s="1"/>
  <c r="O24" i="3"/>
  <c r="P24" i="3" s="1"/>
  <c r="O11" i="3" s="1"/>
  <c r="N24" i="3"/>
  <c r="N11" i="3" s="1"/>
  <c r="O23" i="3"/>
  <c r="P23" i="3" s="1"/>
  <c r="O10" i="3" s="1"/>
  <c r="N23" i="3"/>
  <c r="N10" i="3" s="1"/>
  <c r="N22" i="3"/>
  <c r="N9" i="3" s="1"/>
  <c r="O22" i="3"/>
  <c r="P22" i="3" s="1"/>
  <c r="O9" i="3" s="1"/>
  <c r="O21" i="3"/>
  <c r="P21" i="3" s="1"/>
  <c r="O8" i="3" s="1"/>
  <c r="N21" i="3"/>
  <c r="N8" i="3" s="1"/>
  <c r="N19" i="3"/>
  <c r="N6" i="3" s="1"/>
  <c r="O18" i="3"/>
  <c r="P18" i="3" s="1"/>
  <c r="N17" i="3"/>
  <c r="N4" i="3" s="1"/>
  <c r="O20" i="3"/>
  <c r="P20" i="3" s="1"/>
  <c r="N20" i="3"/>
  <c r="O19" i="3"/>
  <c r="P19" i="3" s="1"/>
  <c r="O17" i="3"/>
  <c r="P17" i="3" s="1"/>
  <c r="N18" i="3"/>
  <c r="N5" i="3" s="1"/>
  <c r="O16" i="3"/>
  <c r="P16" i="3" s="1"/>
  <c r="N16" i="3"/>
  <c r="N3" i="3" s="1"/>
  <c r="N15" i="3"/>
  <c r="O15" i="3"/>
  <c r="P15" i="3" s="1"/>
  <c r="N26" i="3"/>
  <c r="N13" i="3" s="1"/>
  <c r="O27" i="2"/>
  <c r="P27" i="2" s="1"/>
  <c r="O13" i="2" s="1"/>
  <c r="N27" i="2"/>
  <c r="N13" i="2" s="1"/>
  <c r="N25" i="2"/>
  <c r="N11" i="2" s="1"/>
  <c r="O21" i="2"/>
  <c r="P21" i="2" s="1"/>
  <c r="O23" i="2"/>
  <c r="P23" i="2" s="1"/>
  <c r="O9" i="2" s="1"/>
  <c r="N22" i="2"/>
  <c r="N8" i="2" s="1"/>
  <c r="O24" i="2"/>
  <c r="P24" i="2" s="1"/>
  <c r="O10" i="2" s="1"/>
  <c r="O20" i="2"/>
  <c r="P20" i="2" s="1"/>
  <c r="N21" i="2"/>
  <c r="N20" i="2"/>
  <c r="N19" i="2"/>
  <c r="N26" i="2"/>
  <c r="N12" i="2" s="1"/>
  <c r="O26" i="2"/>
  <c r="P26" i="2" s="1"/>
  <c r="O12" i="2" s="1"/>
  <c r="O19" i="2"/>
  <c r="P19" i="2" s="1"/>
  <c r="O25" i="2"/>
  <c r="P25" i="2" s="1"/>
  <c r="O11" i="2" s="1"/>
  <c r="O22" i="2"/>
  <c r="P22" i="2" s="1"/>
  <c r="N18" i="2"/>
  <c r="O18" i="2"/>
  <c r="P18" i="2" s="1"/>
  <c r="O17" i="2"/>
  <c r="P17" i="2" s="1"/>
  <c r="N17" i="2"/>
  <c r="N3" i="2" s="1"/>
  <c r="O16" i="2"/>
  <c r="P16" i="2" s="1"/>
  <c r="N16" i="2"/>
  <c r="N24" i="2"/>
  <c r="N10" i="2" s="1"/>
  <c r="N23" i="2"/>
  <c r="N9" i="2" s="1"/>
  <c r="A18" i="2"/>
  <c r="A20" i="3"/>
  <c r="A18" i="3"/>
  <c r="C1" i="3"/>
  <c r="A17" i="3"/>
  <c r="A19" i="3"/>
  <c r="A19" i="2"/>
  <c r="A21" i="2"/>
  <c r="A20" i="2"/>
  <c r="H1" i="2"/>
  <c r="C1" i="2"/>
  <c r="B1" i="2"/>
  <c r="A15" i="3"/>
  <c r="Q20" i="3" l="1"/>
  <c r="P7" i="3" s="1"/>
  <c r="Q21" i="3"/>
  <c r="P8" i="3" s="1"/>
  <c r="Q22" i="3"/>
  <c r="P9" i="3" s="1"/>
  <c r="Q23" i="3"/>
  <c r="P10" i="3" s="1"/>
  <c r="Q16" i="3"/>
  <c r="P3" i="3" s="1"/>
  <c r="Q24" i="3"/>
  <c r="P11" i="3" s="1"/>
  <c r="Q17" i="3"/>
  <c r="P4" i="3" s="1"/>
  <c r="Q25" i="3"/>
  <c r="P12" i="3" s="1"/>
  <c r="Q18" i="3"/>
  <c r="P5" i="3" s="1"/>
  <c r="Q26" i="3"/>
  <c r="P13" i="3" s="1"/>
  <c r="Q19" i="3"/>
  <c r="P6" i="3" s="1"/>
  <c r="Q15" i="3"/>
  <c r="P2" i="3" s="1"/>
  <c r="N2" i="3"/>
  <c r="Q17" i="2"/>
  <c r="P3" i="2" s="1"/>
  <c r="Q25" i="2"/>
  <c r="P11" i="2" s="1"/>
  <c r="Q18" i="2"/>
  <c r="P4" i="2" s="1"/>
  <c r="Q26" i="2"/>
  <c r="P12" i="2" s="1"/>
  <c r="Q19" i="2"/>
  <c r="P5" i="2" s="1"/>
  <c r="Q27" i="2"/>
  <c r="P13" i="2" s="1"/>
  <c r="Q20" i="2"/>
  <c r="P6" i="2" s="1"/>
  <c r="Q16" i="2"/>
  <c r="P2" i="2" s="1"/>
  <c r="Q22" i="2"/>
  <c r="P8" i="2" s="1"/>
  <c r="Q21" i="2"/>
  <c r="P7" i="2" s="1"/>
  <c r="Q23" i="2"/>
  <c r="P9" i="2" s="1"/>
  <c r="Q24" i="2"/>
  <c r="P10" i="2" s="1"/>
  <c r="O3" i="3"/>
  <c r="O2" i="3"/>
  <c r="O5" i="3"/>
  <c r="O7" i="3"/>
  <c r="O4" i="3"/>
  <c r="O6" i="3"/>
  <c r="O2" i="2"/>
  <c r="O6" i="2"/>
  <c r="O5" i="2"/>
  <c r="O3" i="2"/>
  <c r="O8" i="2"/>
  <c r="O4" i="2"/>
  <c r="O7" i="2"/>
  <c r="N7" i="3"/>
  <c r="N6" i="2"/>
  <c r="N7" i="2"/>
  <c r="N5" i="2"/>
  <c r="N4" i="2"/>
  <c r="N2" i="2"/>
  <c r="O14" i="3" l="1"/>
  <c r="O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Souček</author>
  </authors>
  <commentList>
    <comment ref="C4" authorId="0" shapeId="0" xr:uid="{F2E05835-F6A9-4950-AB28-C55590720B6E}">
      <text>
        <r>
          <rPr>
            <b/>
            <sz val="9"/>
            <color indexed="81"/>
            <rFont val="Tahoma"/>
            <charset val="1"/>
          </rPr>
          <t>3:6 4:6</t>
        </r>
      </text>
    </comment>
    <comment ref="B6" authorId="0" shapeId="0" xr:uid="{8ED900FC-3AC4-47B0-AA42-6CD2AB19E8DE}">
      <text>
        <r>
          <rPr>
            <b/>
            <sz val="9"/>
            <color indexed="81"/>
            <rFont val="Tahoma"/>
            <charset val="1"/>
          </rPr>
          <t>6:1 6:0</t>
        </r>
      </text>
    </comment>
    <comment ref="C6" authorId="0" shapeId="0" xr:uid="{6B47009D-71CB-4020-8054-3DBE7FB25B3E}">
      <text>
        <r>
          <rPr>
            <b/>
            <sz val="9"/>
            <color indexed="81"/>
            <rFont val="Tahoma"/>
            <charset val="1"/>
          </rPr>
          <t>6:3 3:6 6:10</t>
        </r>
      </text>
    </comment>
    <comment ref="D6" authorId="0" shapeId="0" xr:uid="{D984B266-EF26-4228-B9EE-EB5171DFF2A3}">
      <text>
        <r>
          <rPr>
            <b/>
            <sz val="9"/>
            <color indexed="81"/>
            <rFont val="Tahoma"/>
            <charset val="1"/>
          </rPr>
          <t>3:6 1:6</t>
        </r>
      </text>
    </comment>
    <comment ref="B9" authorId="0" shapeId="0" xr:uid="{8C3B04DD-EAF3-4FE5-A199-0A7CB8EDD049}">
      <text>
        <r>
          <rPr>
            <b/>
            <sz val="9"/>
            <color indexed="81"/>
            <rFont val="Tahoma"/>
            <charset val="1"/>
          </rPr>
          <t>6:3 7:5</t>
        </r>
      </text>
    </comment>
    <comment ref="C9" authorId="0" shapeId="0" xr:uid="{D09639D2-5327-40D9-9F1D-A1BFA111B326}">
      <text>
        <r>
          <rPr>
            <b/>
            <sz val="9"/>
            <color indexed="81"/>
            <rFont val="Tahoma"/>
            <family val="2"/>
            <charset val="238"/>
          </rPr>
          <t>2:6 5:7</t>
        </r>
      </text>
    </comment>
    <comment ref="D9" authorId="0" shapeId="0" xr:uid="{745D58D0-CA65-49B5-AD40-3863C9583163}">
      <text>
        <r>
          <rPr>
            <b/>
            <sz val="9"/>
            <color indexed="81"/>
            <rFont val="Tahoma"/>
            <charset val="1"/>
          </rPr>
          <t>2:6 6:1 7:10</t>
        </r>
      </text>
    </comment>
    <comment ref="F9" authorId="0" shapeId="0" xr:uid="{C0DDC92C-5927-4EB7-9045-68CBF58A0627}">
      <text>
        <r>
          <rPr>
            <b/>
            <sz val="9"/>
            <color indexed="81"/>
            <rFont val="Tahoma"/>
            <charset val="1"/>
          </rPr>
          <t>1:6 1:6</t>
        </r>
      </text>
    </comment>
    <comment ref="D10" authorId="0" shapeId="0" xr:uid="{9722B081-DBC6-481B-AA0B-D59D6A51F14A}">
      <text>
        <r>
          <rPr>
            <b/>
            <sz val="9"/>
            <color indexed="81"/>
            <rFont val="Tahoma"/>
            <charset val="1"/>
          </rPr>
          <t>0:6 0:6</t>
        </r>
      </text>
    </comment>
    <comment ref="C11" authorId="0" shapeId="0" xr:uid="{D2EB6F95-2B53-444B-92C2-2F70DFCD66CF}">
      <text>
        <r>
          <rPr>
            <b/>
            <sz val="9"/>
            <color indexed="81"/>
            <rFont val="Tahoma"/>
            <family val="2"/>
            <charset val="238"/>
          </rPr>
          <t>0:6 5:7 10:12</t>
        </r>
      </text>
    </comment>
    <comment ref="D11" authorId="0" shapeId="0" xr:uid="{9531914F-19B3-4A02-98FE-8DBB8EFB4C2C}">
      <text>
        <r>
          <rPr>
            <b/>
            <sz val="9"/>
            <color indexed="81"/>
            <rFont val="Tahoma"/>
            <charset val="1"/>
          </rPr>
          <t>0:6 1:6</t>
        </r>
      </text>
    </comment>
    <comment ref="C12" authorId="0" shapeId="0" xr:uid="{7E9BDEDA-1DEB-4C6E-AD64-C72D3C419E25}">
      <text>
        <r>
          <rPr>
            <b/>
            <sz val="9"/>
            <color indexed="81"/>
            <rFont val="Tahoma"/>
            <charset val="1"/>
          </rPr>
          <t>2:6 0:6</t>
        </r>
      </text>
    </comment>
    <comment ref="D12" authorId="0" shapeId="0" xr:uid="{86C9C489-2005-49C5-B9C8-1219939E4277}">
      <text>
        <r>
          <rPr>
            <b/>
            <sz val="9"/>
            <color indexed="81"/>
            <rFont val="Tahoma"/>
            <charset val="1"/>
          </rPr>
          <t>4:6 6:3 9:11</t>
        </r>
      </text>
    </comment>
    <comment ref="F12" authorId="0" shapeId="0" xr:uid="{67BE7864-AC2F-4EED-9DC6-6AFE7A178388}">
      <text>
        <r>
          <rPr>
            <b/>
            <sz val="9"/>
            <color indexed="81"/>
            <rFont val="Tahoma"/>
            <charset val="1"/>
          </rPr>
          <t>6:4 6:2</t>
        </r>
      </text>
    </comment>
    <comment ref="I12" authorId="0" shapeId="0" xr:uid="{E6CF63D5-7F57-47BD-A869-1F258395E888}">
      <text>
        <r>
          <rPr>
            <b/>
            <sz val="9"/>
            <color indexed="81"/>
            <rFont val="Tahoma"/>
            <family val="2"/>
            <charset val="238"/>
          </rPr>
          <t>6:2 6:1</t>
        </r>
      </text>
    </comment>
    <comment ref="J12" authorId="0" shapeId="0" xr:uid="{9166AAC2-FADE-46FC-AB9C-189CE93FF967}">
      <text>
        <r>
          <rPr>
            <b/>
            <sz val="9"/>
            <color indexed="81"/>
            <rFont val="Tahoma"/>
            <charset val="1"/>
          </rPr>
          <t>6:0 6:1</t>
        </r>
      </text>
    </comment>
    <comment ref="C13" authorId="0" shapeId="0" xr:uid="{ADFAC545-0743-4FC1-9915-52C4B40FE446}">
      <text>
        <r>
          <rPr>
            <b/>
            <sz val="9"/>
            <color indexed="81"/>
            <rFont val="Tahoma"/>
            <charset val="1"/>
          </rPr>
          <t>2:6 2:6</t>
        </r>
      </text>
    </comment>
    <comment ref="D13" authorId="0" shapeId="0" xr:uid="{1D9EA602-78A4-4FD9-B750-5523451D314F}">
      <text>
        <r>
          <rPr>
            <b/>
            <sz val="9"/>
            <color indexed="81"/>
            <rFont val="Tahoma"/>
            <charset val="1"/>
          </rPr>
          <t>5:7 2:6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Souček</author>
    <author>Trysk</author>
  </authors>
  <commentList>
    <comment ref="B3" authorId="0" shapeId="0" xr:uid="{CAA04BA5-FBAB-4973-A7E8-36BA6E7B8E92}">
      <text>
        <r>
          <rPr>
            <b/>
            <sz val="9"/>
            <color indexed="81"/>
            <rFont val="Tahoma"/>
            <charset val="1"/>
          </rPr>
          <t>6:3 6:1</t>
        </r>
      </text>
    </comment>
    <comment ref="B4" authorId="0" shapeId="0" xr:uid="{11FD0503-97B4-4912-B400-1CCF805CBCFE}">
      <text>
        <r>
          <rPr>
            <b/>
            <sz val="9"/>
            <color indexed="81"/>
            <rFont val="Tahoma"/>
            <charset val="1"/>
          </rPr>
          <t>7:5 4:6 10:7</t>
        </r>
      </text>
    </comment>
    <comment ref="C4" authorId="0" shapeId="0" xr:uid="{41C5C509-2BF8-40C5-9DDC-55B40DE8B7A2}">
      <text>
        <r>
          <rPr>
            <b/>
            <sz val="9"/>
            <color indexed="81"/>
            <rFont val="Tahoma"/>
            <charset val="1"/>
          </rPr>
          <t>6:2 5:7 6:10</t>
        </r>
      </text>
    </comment>
    <comment ref="B5" authorId="0" shapeId="0" xr:uid="{C9986F05-991E-4CBF-9B9A-E9C99E7E0CEA}">
      <text>
        <r>
          <rPr>
            <b/>
            <sz val="9"/>
            <color indexed="81"/>
            <rFont val="Tahoma"/>
            <family val="2"/>
            <charset val="238"/>
          </rPr>
          <t>3:6 6:4 10:8</t>
        </r>
      </text>
    </comment>
    <comment ref="C5" authorId="0" shapeId="0" xr:uid="{B2AE74A1-4881-4204-82A8-04E39C102B3F}">
      <text>
        <r>
          <rPr>
            <b/>
            <sz val="9"/>
            <color indexed="81"/>
            <rFont val="Tahoma"/>
            <family val="2"/>
            <charset val="238"/>
          </rPr>
          <t>1:6 3:6</t>
        </r>
      </text>
    </comment>
    <comment ref="D5" authorId="0" shapeId="0" xr:uid="{92549DAF-3C62-4421-9564-FC9ACDB2C12D}">
      <text>
        <r>
          <rPr>
            <b/>
            <sz val="9"/>
            <color indexed="81"/>
            <rFont val="Tahoma"/>
            <charset val="1"/>
          </rPr>
          <t>1:6 3:6</t>
        </r>
      </text>
    </comment>
    <comment ref="B6" authorId="0" shapeId="0" xr:uid="{67261540-22E1-47E6-8AD1-C1BD7AFABD28}">
      <text>
        <r>
          <rPr>
            <b/>
            <sz val="9"/>
            <color indexed="81"/>
            <rFont val="Tahoma"/>
            <charset val="1"/>
          </rPr>
          <t>0:6 1:6</t>
        </r>
      </text>
    </comment>
    <comment ref="C6" authorId="0" shapeId="0" xr:uid="{B36AA449-277C-4256-8760-33E7D1CF8DCD}">
      <text>
        <r>
          <rPr>
            <b/>
            <sz val="9"/>
            <color indexed="81"/>
            <rFont val="Tahoma"/>
            <charset val="1"/>
          </rPr>
          <t>2:6 0:6</t>
        </r>
      </text>
    </comment>
    <comment ref="D6" authorId="0" shapeId="0" xr:uid="{85A4A623-02C2-4E85-B9FF-70EA161F688A}">
      <text>
        <r>
          <rPr>
            <b/>
            <sz val="9"/>
            <color indexed="81"/>
            <rFont val="Tahoma"/>
            <family val="2"/>
            <charset val="238"/>
          </rPr>
          <t>1:6 0:6</t>
        </r>
      </text>
    </comment>
    <comment ref="E6" authorId="0" shapeId="0" xr:uid="{867A7EC5-6827-4E6E-8F92-DF2CED2C13E7}">
      <text>
        <r>
          <rPr>
            <b/>
            <sz val="9"/>
            <color indexed="81"/>
            <rFont val="Tahoma"/>
            <family val="2"/>
            <charset val="238"/>
          </rPr>
          <t>7:5 3:10</t>
        </r>
      </text>
    </comment>
    <comment ref="B7" authorId="0" shapeId="0" xr:uid="{4FD189B7-49CB-42D1-8D98-0B489B9F4926}">
      <text>
        <r>
          <rPr>
            <b/>
            <sz val="9"/>
            <color indexed="81"/>
            <rFont val="Tahoma"/>
            <charset val="1"/>
          </rPr>
          <t>3:6 1:6</t>
        </r>
      </text>
    </comment>
    <comment ref="C7" authorId="0" shapeId="0" xr:uid="{94EF56D8-428B-4481-A4C1-1F824AF05F32}">
      <text>
        <r>
          <rPr>
            <b/>
            <sz val="9"/>
            <color indexed="81"/>
            <rFont val="Tahoma"/>
            <charset val="1"/>
          </rPr>
          <t>1:6 0:6</t>
        </r>
      </text>
    </comment>
    <comment ref="D7" authorId="0" shapeId="0" xr:uid="{91C6EFD3-8D03-4DD7-B7C2-CB5344670706}">
      <text>
        <r>
          <rPr>
            <b/>
            <sz val="9"/>
            <color indexed="81"/>
            <rFont val="Tahoma"/>
            <family val="2"/>
            <charset val="238"/>
          </rPr>
          <t>2:6 1:6</t>
        </r>
      </text>
    </comment>
    <comment ref="E7" authorId="0" shapeId="0" xr:uid="{D1DD89FD-0130-4147-A448-88115972E8EF}">
      <text>
        <r>
          <rPr>
            <b/>
            <sz val="9"/>
            <color indexed="81"/>
            <rFont val="Tahoma"/>
            <charset val="1"/>
          </rPr>
          <t>6:1 3:6 10:4</t>
        </r>
      </text>
    </comment>
    <comment ref="F7" authorId="0" shapeId="0" xr:uid="{3177C4EA-96AE-428A-BC0F-4E5B3E40D90D}">
      <text>
        <r>
          <rPr>
            <b/>
            <sz val="9"/>
            <color indexed="81"/>
            <rFont val="Tahoma"/>
            <charset val="1"/>
          </rPr>
          <t>6:3 6:1</t>
        </r>
      </text>
    </comment>
    <comment ref="B8" authorId="0" shapeId="0" xr:uid="{30EED072-FC36-4665-BED0-2079E50C8010}">
      <text>
        <r>
          <rPr>
            <b/>
            <sz val="9"/>
            <color indexed="81"/>
            <rFont val="Tahoma"/>
            <charset val="1"/>
          </rPr>
          <t>6:2 6:3</t>
        </r>
      </text>
    </comment>
    <comment ref="C8" authorId="0" shapeId="0" xr:uid="{9201C0E4-A9CA-4A9B-A0BF-41777DFA144D}">
      <text>
        <r>
          <rPr>
            <b/>
            <sz val="9"/>
            <color indexed="81"/>
            <rFont val="Tahoma"/>
            <charset val="1"/>
          </rPr>
          <t>5:7 0:6</t>
        </r>
      </text>
    </comment>
    <comment ref="D8" authorId="0" shapeId="0" xr:uid="{6A2507E8-F2E8-490C-9274-429D8CFD7BEA}">
      <text>
        <r>
          <rPr>
            <b/>
            <sz val="9"/>
            <color indexed="81"/>
            <rFont val="Tahoma"/>
            <family val="2"/>
            <charset val="238"/>
          </rPr>
          <t>3:6 3:6</t>
        </r>
      </text>
    </comment>
    <comment ref="E8" authorId="0" shapeId="0" xr:uid="{AD16DD1B-4316-4663-AA11-7B2C36E3DF28}">
      <text>
        <r>
          <rPr>
            <b/>
            <sz val="9"/>
            <color indexed="81"/>
            <rFont val="Tahoma"/>
            <charset val="1"/>
          </rPr>
          <t>6:2 4:6 2:10</t>
        </r>
      </text>
    </comment>
    <comment ref="F8" authorId="0" shapeId="0" xr:uid="{8ED4F2BD-0685-4735-97FF-156A6D63EEBB}">
      <text>
        <r>
          <rPr>
            <b/>
            <sz val="9"/>
            <color indexed="81"/>
            <rFont val="Tahoma"/>
            <family val="2"/>
            <charset val="238"/>
          </rPr>
          <t>Michal Souček:</t>
        </r>
        <r>
          <rPr>
            <sz val="9"/>
            <color indexed="81"/>
            <rFont val="Tahoma"/>
            <family val="2"/>
            <charset val="238"/>
          </rPr>
          <t xml:space="preserve">
6:0 6:3</t>
        </r>
      </text>
    </comment>
    <comment ref="G8" authorId="0" shapeId="0" xr:uid="{0ECB969E-9187-4F0C-B938-FB4CB0254C96}">
      <text>
        <r>
          <rPr>
            <b/>
            <sz val="9"/>
            <color indexed="81"/>
            <rFont val="Tahoma"/>
            <charset val="1"/>
          </rPr>
          <t>7:5 6:4</t>
        </r>
      </text>
    </comment>
    <comment ref="B9" authorId="0" shapeId="0" xr:uid="{BAF71027-7CB6-4C63-AB67-8C56A343DA11}">
      <text>
        <r>
          <rPr>
            <b/>
            <sz val="9"/>
            <color indexed="81"/>
            <rFont val="Tahoma"/>
            <charset val="1"/>
          </rPr>
          <t>6:7 6:1 4:10</t>
        </r>
      </text>
    </comment>
    <comment ref="C9" authorId="0" shapeId="0" xr:uid="{5C3423CF-2878-4988-A54A-8E5207D2EA0B}">
      <text>
        <r>
          <rPr>
            <b/>
            <sz val="9"/>
            <color indexed="81"/>
            <rFont val="Tahoma"/>
            <charset val="1"/>
          </rPr>
          <t>5:7 2:6</t>
        </r>
      </text>
    </comment>
    <comment ref="D9" authorId="1" shapeId="0" xr:uid="{94ADD869-3BDB-422D-8458-96BCF14962A5}">
      <text>
        <r>
          <rPr>
            <b/>
            <sz val="9"/>
            <color indexed="81"/>
            <rFont val="Tahoma"/>
            <charset val="1"/>
          </rPr>
          <t>6:4 6:4</t>
        </r>
      </text>
    </comment>
    <comment ref="E9" authorId="0" shapeId="0" xr:uid="{5617F457-59BC-4D46-AC0E-8652A99A8801}">
      <text>
        <r>
          <rPr>
            <b/>
            <sz val="9"/>
            <color indexed="81"/>
            <rFont val="Tahoma"/>
            <charset val="1"/>
          </rPr>
          <t>6:2 6:0</t>
        </r>
      </text>
    </comment>
    <comment ref="F9" authorId="0" shapeId="0" xr:uid="{E5E71DAF-8D91-42E7-934C-73E8C1E28939}">
      <text>
        <r>
          <rPr>
            <b/>
            <sz val="9"/>
            <color indexed="81"/>
            <rFont val="Tahoma"/>
            <family val="2"/>
            <charset val="238"/>
          </rPr>
          <t>6:2 6:1</t>
        </r>
      </text>
    </comment>
    <comment ref="G9" authorId="0" shapeId="0" xr:uid="{44D7F6F9-9314-41F6-ACEC-EEAC6BA459D6}">
      <text>
        <r>
          <rPr>
            <b/>
            <sz val="9"/>
            <color indexed="81"/>
            <rFont val="Tahoma"/>
            <charset val="1"/>
          </rPr>
          <t>6:4 6:0</t>
        </r>
      </text>
    </comment>
    <comment ref="H9" authorId="0" shapeId="0" xr:uid="{F00DEFE3-B20B-41CF-9860-4067DE0A239A}">
      <text>
        <r>
          <rPr>
            <b/>
            <sz val="9"/>
            <color indexed="81"/>
            <rFont val="Tahoma"/>
            <charset val="1"/>
          </rPr>
          <t>6:3 6:0</t>
        </r>
      </text>
    </comment>
    <comment ref="B10" authorId="0" shapeId="0" xr:uid="{B3B8A293-EBA1-4868-83E3-23610248348F}">
      <text>
        <r>
          <rPr>
            <b/>
            <sz val="9"/>
            <color indexed="81"/>
            <rFont val="Tahoma"/>
            <charset val="1"/>
          </rPr>
          <t>6:3 6:1</t>
        </r>
      </text>
    </comment>
    <comment ref="C10" authorId="0" shapeId="0" xr:uid="{0190C63C-BB0C-4B07-B632-779C96B8857B}">
      <text>
        <r>
          <rPr>
            <b/>
            <sz val="9"/>
            <color indexed="81"/>
            <rFont val="Tahoma"/>
            <charset val="1"/>
          </rPr>
          <t>4:6 3:6</t>
        </r>
      </text>
    </comment>
    <comment ref="D10" authorId="0" shapeId="0" xr:uid="{408747F0-C250-4E6C-899B-F48C8228B917}">
      <text>
        <r>
          <rPr>
            <b/>
            <sz val="9"/>
            <color indexed="81"/>
            <rFont val="Tahoma"/>
            <charset val="1"/>
          </rPr>
          <t>4:6 6:1 10:4</t>
        </r>
      </text>
    </comment>
    <comment ref="E10" authorId="0" shapeId="0" xr:uid="{85CCCA65-E7EA-46D0-8B5D-AF6B6A4F90F9}">
      <text>
        <r>
          <rPr>
            <b/>
            <sz val="9"/>
            <color indexed="81"/>
            <rFont val="Tahoma"/>
            <charset val="1"/>
          </rPr>
          <t>7:5 1:6 10:6</t>
        </r>
      </text>
    </comment>
    <comment ref="F10" authorId="0" shapeId="0" xr:uid="{A5DFCB03-C81C-4C52-8F49-021D20A5091E}">
      <text>
        <r>
          <rPr>
            <b/>
            <sz val="9"/>
            <color indexed="81"/>
            <rFont val="Tahoma"/>
            <charset val="1"/>
          </rPr>
          <t>6:1 6:</t>
        </r>
      </text>
    </comment>
    <comment ref="G10" authorId="0" shapeId="0" xr:uid="{F866B194-2939-4FBB-A650-5E97C7681753}">
      <text>
        <r>
          <rPr>
            <b/>
            <sz val="9"/>
            <color indexed="81"/>
            <rFont val="Tahoma"/>
            <family val="2"/>
            <charset val="238"/>
          </rPr>
          <t>7:6 6:0</t>
        </r>
      </text>
    </comment>
    <comment ref="H10" authorId="0" shapeId="0" xr:uid="{2974F6DF-A06E-4D4C-924E-0B6C2D2544BF}">
      <text>
        <r>
          <rPr>
            <b/>
            <sz val="9"/>
            <color indexed="81"/>
            <rFont val="Tahoma"/>
            <charset val="1"/>
          </rPr>
          <t>6:4 6:3</t>
        </r>
      </text>
    </comment>
    <comment ref="I10" authorId="0" shapeId="0" xr:uid="{B46833AB-452E-4CEE-9033-137763074CC3}">
      <text>
        <r>
          <rPr>
            <b/>
            <sz val="9"/>
            <color indexed="81"/>
            <rFont val="Tahoma"/>
            <charset val="1"/>
          </rPr>
          <t>6:2 7:5</t>
        </r>
      </text>
    </comment>
    <comment ref="B11" authorId="0" shapeId="0" xr:uid="{66685D77-7309-4D9D-89FC-082D5417E358}">
      <text>
        <r>
          <rPr>
            <b/>
            <sz val="9"/>
            <color indexed="81"/>
            <rFont val="Tahoma"/>
            <family val="2"/>
            <charset val="238"/>
          </rPr>
          <t>1:6 2:6</t>
        </r>
      </text>
    </comment>
    <comment ref="C11" authorId="0" shapeId="0" xr:uid="{BFB1F25D-E8BD-44D1-AC91-58CA34B99CD7}">
      <text>
        <r>
          <rPr>
            <b/>
            <sz val="9"/>
            <color indexed="81"/>
            <rFont val="Tahoma"/>
            <charset val="1"/>
          </rPr>
          <t>0:6 2:6</t>
        </r>
      </text>
    </comment>
    <comment ref="D11" authorId="0" shapeId="0" xr:uid="{4E9CE7AE-A9F3-4C00-B76F-ADAE05231548}">
      <text>
        <r>
          <rPr>
            <b/>
            <sz val="9"/>
            <color indexed="81"/>
            <rFont val="Tahoma"/>
            <charset val="1"/>
          </rPr>
          <t>0:6 1:6</t>
        </r>
      </text>
    </comment>
    <comment ref="E11" authorId="0" shapeId="0" xr:uid="{90C9B7EA-4E62-456D-A6CC-8657F2F3A25D}">
      <text>
        <r>
          <rPr>
            <b/>
            <sz val="9"/>
            <color indexed="81"/>
            <rFont val="Tahoma"/>
            <charset val="1"/>
          </rPr>
          <t>4:6 2:6</t>
        </r>
      </text>
    </comment>
    <comment ref="F11" authorId="0" shapeId="0" xr:uid="{089EA28D-F5B9-46A4-B5BC-157A2F811177}">
      <text>
        <r>
          <rPr>
            <b/>
            <sz val="9"/>
            <color indexed="81"/>
            <rFont val="Tahoma"/>
            <charset val="1"/>
          </rPr>
          <t>6:3 5:7 5:10</t>
        </r>
      </text>
    </comment>
    <comment ref="G11" authorId="0" shapeId="0" xr:uid="{A475A8B7-69E4-4DF5-9F97-55669FE39EB2}">
      <text>
        <r>
          <rPr>
            <b/>
            <sz val="9"/>
            <color indexed="81"/>
            <rFont val="Tahoma"/>
            <charset val="1"/>
          </rPr>
          <t>1:6 4:6</t>
        </r>
      </text>
    </comment>
    <comment ref="H11" authorId="0" shapeId="0" xr:uid="{51F5201F-541C-4661-ABDD-D80C07210C1D}">
      <text>
        <r>
          <rPr>
            <b/>
            <sz val="9"/>
            <color indexed="81"/>
            <rFont val="Tahoma"/>
            <charset val="1"/>
          </rPr>
          <t>2:6 0:6</t>
        </r>
      </text>
    </comment>
    <comment ref="I11" authorId="0" shapeId="0" xr:uid="{187EF171-17A4-453B-9409-40304861E600}">
      <text>
        <r>
          <rPr>
            <b/>
            <sz val="9"/>
            <color indexed="81"/>
            <rFont val="Tahoma"/>
            <charset val="1"/>
          </rPr>
          <t>0:6 0:6</t>
        </r>
      </text>
    </comment>
    <comment ref="J11" authorId="0" shapeId="0" xr:uid="{239EAB40-073B-4632-9BDC-7A1FA94FC9E6}">
      <text>
        <r>
          <rPr>
            <b/>
            <sz val="9"/>
            <color indexed="81"/>
            <rFont val="Tahoma"/>
            <charset val="1"/>
          </rPr>
          <t>1:6 0:6</t>
        </r>
      </text>
    </comment>
    <comment ref="B12" authorId="0" shapeId="0" xr:uid="{11B90F45-346C-40CC-8CCD-A47994037373}">
      <text>
        <r>
          <rPr>
            <b/>
            <sz val="9"/>
            <color indexed="81"/>
            <rFont val="Tahoma"/>
            <charset val="1"/>
          </rPr>
          <t>6:3 4:6 13:11</t>
        </r>
      </text>
    </comment>
    <comment ref="C12" authorId="0" shapeId="0" xr:uid="{21704263-A8D9-44AC-85CD-BB123654F9E2}">
      <text>
        <r>
          <rPr>
            <b/>
            <sz val="9"/>
            <color indexed="81"/>
            <rFont val="Tahoma"/>
            <charset val="1"/>
          </rPr>
          <t>3:6 2:6</t>
        </r>
      </text>
    </comment>
    <comment ref="D12" authorId="0" shapeId="0" xr:uid="{FB10F9EA-5055-4248-B5B7-89B0B13517EA}">
      <text>
        <r>
          <rPr>
            <b/>
            <sz val="9"/>
            <color indexed="81"/>
            <rFont val="Tahoma"/>
            <charset val="1"/>
          </rPr>
          <t>6:1 6:0</t>
        </r>
      </text>
    </comment>
    <comment ref="E12" authorId="0" shapeId="0" xr:uid="{4A78D685-01EF-48CD-8FA3-C285385D17EC}">
      <text>
        <r>
          <rPr>
            <b/>
            <sz val="9"/>
            <color indexed="81"/>
            <rFont val="Tahoma"/>
            <family val="2"/>
            <charset val="238"/>
          </rPr>
          <t>6:3 6:2</t>
        </r>
      </text>
    </comment>
    <comment ref="F12" authorId="0" shapeId="0" xr:uid="{159FA8E4-8FEA-44EA-87C8-1B92F7BE491B}">
      <text>
        <r>
          <rPr>
            <b/>
            <sz val="9"/>
            <color indexed="81"/>
            <rFont val="Tahoma"/>
            <family val="2"/>
            <charset val="238"/>
          </rPr>
          <t>6:1 6:0</t>
        </r>
      </text>
    </comment>
    <comment ref="G12" authorId="0" shapeId="0" xr:uid="{79F29E8B-D08D-4ADB-895B-C5F40BEDDF06}">
      <text>
        <r>
          <rPr>
            <b/>
            <sz val="9"/>
            <color indexed="81"/>
            <rFont val="Tahoma"/>
            <charset val="1"/>
          </rPr>
          <t>6:0 6:3</t>
        </r>
      </text>
    </comment>
    <comment ref="H12" authorId="0" shapeId="0" xr:uid="{A9428F6E-E24A-4B30-A39A-6F77B6BEDC52}">
      <text>
        <r>
          <rPr>
            <b/>
            <sz val="9"/>
            <color indexed="81"/>
            <rFont val="Tahoma"/>
            <charset val="1"/>
          </rPr>
          <t>6:1 7:5</t>
        </r>
      </text>
    </comment>
    <comment ref="I12" authorId="0" shapeId="0" xr:uid="{6684BB35-BAA8-40F5-8684-6DB8A500C832}">
      <text>
        <r>
          <rPr>
            <b/>
            <sz val="9"/>
            <color indexed="81"/>
            <rFont val="Tahoma"/>
            <charset val="1"/>
          </rPr>
          <t>6:7 3:6</t>
        </r>
      </text>
    </comment>
    <comment ref="J12" authorId="0" shapeId="0" xr:uid="{24E277E0-38A7-44F8-8F43-7F0030C7F286}">
      <text>
        <r>
          <rPr>
            <b/>
            <sz val="9"/>
            <color indexed="81"/>
            <rFont val="Tahoma"/>
            <charset val="1"/>
          </rPr>
          <t>3:6 5:7</t>
        </r>
      </text>
    </comment>
    <comment ref="K12" authorId="0" shapeId="0" xr:uid="{3024545F-AE97-4470-910A-3E09752D35A1}">
      <text>
        <r>
          <rPr>
            <b/>
            <sz val="9"/>
            <color indexed="81"/>
            <rFont val="Tahoma"/>
            <charset val="1"/>
          </rPr>
          <t>6:0 6:2</t>
        </r>
      </text>
    </comment>
    <comment ref="B13" authorId="0" shapeId="0" xr:uid="{803D83D8-F9C1-4591-A5A9-E1108279F6EB}">
      <text>
        <r>
          <rPr>
            <b/>
            <sz val="9"/>
            <color indexed="81"/>
            <rFont val="Tahoma"/>
            <charset val="1"/>
          </rPr>
          <t>7:6 0:6 10:3</t>
        </r>
      </text>
    </comment>
    <comment ref="C13" authorId="0" shapeId="0" xr:uid="{F468F073-C77B-42E0-A94F-14F03B4E7866}">
      <text>
        <r>
          <rPr>
            <b/>
            <sz val="9"/>
            <color indexed="81"/>
            <rFont val="Tahoma"/>
            <charset val="1"/>
          </rPr>
          <t>3:6 2:6</t>
        </r>
      </text>
    </comment>
    <comment ref="D13" authorId="0" shapeId="0" xr:uid="{A9A65605-BD3C-4DB4-84B8-C579EBCF23BE}">
      <text>
        <r>
          <rPr>
            <b/>
            <sz val="9"/>
            <color indexed="81"/>
            <rFont val="Tahoma"/>
            <charset val="1"/>
          </rPr>
          <t>1:6 0:6</t>
        </r>
      </text>
    </comment>
    <comment ref="E13" authorId="0" shapeId="0" xr:uid="{AEB41EB6-E4AA-43F0-B8C5-88F9F983A429}">
      <text>
        <r>
          <rPr>
            <b/>
            <sz val="9"/>
            <color indexed="81"/>
            <rFont val="Tahoma"/>
            <charset val="1"/>
          </rPr>
          <t>5:7 6:3 10:8</t>
        </r>
      </text>
    </comment>
    <comment ref="F13" authorId="0" shapeId="0" xr:uid="{51A771E9-DF17-4B39-BC51-608B55E84EE2}">
      <text>
        <r>
          <rPr>
            <b/>
            <sz val="9"/>
            <color indexed="81"/>
            <rFont val="Tahoma"/>
            <family val="2"/>
            <charset val="238"/>
          </rPr>
          <t>6:3 6:1</t>
        </r>
      </text>
    </comment>
    <comment ref="G13" authorId="0" shapeId="0" xr:uid="{98B3181E-3BB0-4E39-9FFA-1F756FC7DBC9}">
      <text>
        <r>
          <rPr>
            <b/>
            <sz val="9"/>
            <color indexed="81"/>
            <rFont val="Tahoma"/>
            <charset val="1"/>
          </rPr>
          <t>6:3 6:7 10:4</t>
        </r>
      </text>
    </comment>
    <comment ref="H13" authorId="0" shapeId="0" xr:uid="{070F11B6-0AA1-4DBA-9696-EFDD280E2A44}">
      <text>
        <r>
          <rPr>
            <b/>
            <sz val="9"/>
            <color indexed="81"/>
            <rFont val="Tahoma"/>
            <charset val="1"/>
          </rPr>
          <t>3:6 0:6</t>
        </r>
      </text>
    </comment>
    <comment ref="I13" authorId="0" shapeId="0" xr:uid="{505125AF-823D-4ECF-A15B-8B94B25D54BD}">
      <text>
        <r>
          <rPr>
            <b/>
            <sz val="9"/>
            <color indexed="81"/>
            <rFont val="Tahoma"/>
            <family val="2"/>
            <charset val="238"/>
          </rPr>
          <t>0:6 0:6</t>
        </r>
      </text>
    </comment>
    <comment ref="J13" authorId="0" shapeId="0" xr:uid="{E7608908-39F2-43F2-A4A5-7089575C88CA}">
      <text>
        <r>
          <rPr>
            <b/>
            <sz val="9"/>
            <color indexed="81"/>
            <rFont val="Tahoma"/>
            <charset val="1"/>
          </rPr>
          <t>4:6 4:6</t>
        </r>
      </text>
    </comment>
    <comment ref="K13" authorId="0" shapeId="0" xr:uid="{5BE80617-445B-43D7-9B4C-15FFA7FD2928}">
      <text>
        <r>
          <rPr>
            <b/>
            <sz val="9"/>
            <color indexed="81"/>
            <rFont val="Tahoma"/>
            <charset val="1"/>
          </rPr>
          <t>6:3 6:3</t>
        </r>
      </text>
    </comment>
    <comment ref="L13" authorId="0" shapeId="0" xr:uid="{FEDAE05D-8546-499D-99EA-96806EEB3B22}">
      <text>
        <r>
          <rPr>
            <b/>
            <sz val="9"/>
            <color indexed="81"/>
            <rFont val="Tahoma"/>
            <charset val="1"/>
          </rPr>
          <t>1:6 2:6</t>
        </r>
      </text>
    </comment>
  </commentList>
</comments>
</file>

<file path=xl/sharedStrings.xml><?xml version="1.0" encoding="utf-8"?>
<sst xmlns="http://schemas.openxmlformats.org/spreadsheetml/2006/main" count="145" uniqueCount="39">
  <si>
    <t>Pichová Iva</t>
  </si>
  <si>
    <t>Endlichová Petra</t>
  </si>
  <si>
    <t>Endlich Tomáš</t>
  </si>
  <si>
    <t>Klement Jiří</t>
  </si>
  <si>
    <t>Pich Josef</t>
  </si>
  <si>
    <t>Muži</t>
  </si>
  <si>
    <t>Ženy</t>
  </si>
  <si>
    <t>Balcar Jan</t>
  </si>
  <si>
    <t>Vondra Miroslav</t>
  </si>
  <si>
    <t>Kadaník Jan</t>
  </si>
  <si>
    <t>David Luboš</t>
  </si>
  <si>
    <t>Vašata Tomáš</t>
  </si>
  <si>
    <t>Klementová Věra</t>
  </si>
  <si>
    <t>Bejrová Pavlína</t>
  </si>
  <si>
    <t>Kosinová Monika</t>
  </si>
  <si>
    <t>Pich Jaroslav ml.</t>
  </si>
  <si>
    <t>Vašata Ondřej</t>
  </si>
  <si>
    <t>Novák Šimon</t>
  </si>
  <si>
    <t>Nováková Lenka</t>
  </si>
  <si>
    <t>Odehráno zápasů:</t>
  </si>
  <si>
    <t>x</t>
  </si>
  <si>
    <t>Pořadí v kategorii</t>
  </si>
  <si>
    <t>odehráno zápasů</t>
  </si>
  <si>
    <t>BODY</t>
  </si>
  <si>
    <t>MUŽI
1. liga</t>
  </si>
  <si>
    <t>% zápasů odehráno</t>
  </si>
  <si>
    <t>ŽENY</t>
  </si>
  <si>
    <t>Tenisová liga 2022</t>
  </si>
  <si>
    <t>Marková Nikola</t>
  </si>
  <si>
    <t>Friebelová Yvona</t>
  </si>
  <si>
    <t>Vondrová Monika</t>
  </si>
  <si>
    <t>Teichmanová Dáša</t>
  </si>
  <si>
    <t>Teichmanová Jitka</t>
  </si>
  <si>
    <t>Teichmanová Andrea</t>
  </si>
  <si>
    <t>2:0</t>
  </si>
  <si>
    <t>0:2</t>
  </si>
  <si>
    <t>1:2</t>
  </si>
  <si>
    <t>2:1</t>
  </si>
  <si>
    <t>Součková Kateřina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</si>
</sst>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1" applyAlignment="1" applyProtection="1"/>
    <xf numFmtId="0" fontId="3" fillId="0" borderId="0" xfId="0" applyFont="1"/>
    <xf numFmtId="0" fontId="2" fillId="0" borderId="0" xfId="0" applyFont="1" applyAlignment="1">
      <alignment vertical="center" textRotation="90"/>
    </xf>
    <xf numFmtId="3" fontId="0" fillId="0" borderId="0" xfId="0" applyNumberFormat="1"/>
    <xf numFmtId="0" fontId="2" fillId="0" borderId="0" xfId="0" applyFont="1"/>
    <xf numFmtId="0" fontId="4" fillId="0" borderId="0" xfId="0" applyFont="1"/>
    <xf numFmtId="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0" fillId="0" borderId="4" xfId="0" applyNumberFormat="1" applyBorder="1"/>
    <xf numFmtId="0" fontId="2" fillId="0" borderId="5" xfId="0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9" fontId="0" fillId="0" borderId="9" xfId="0" applyNumberFormat="1" applyBorder="1"/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4" borderId="12" xfId="0" applyNumberFormat="1" applyFill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textRotation="63"/>
    </xf>
    <xf numFmtId="0" fontId="0" fillId="0" borderId="14" xfId="0" applyBorder="1" applyAlignment="1">
      <alignment textRotation="63"/>
    </xf>
    <xf numFmtId="0" fontId="0" fillId="0" borderId="15" xfId="0" applyBorder="1" applyAlignment="1">
      <alignment textRotation="65"/>
    </xf>
    <xf numFmtId="0" fontId="5" fillId="0" borderId="16" xfId="0" applyFont="1" applyBorder="1" applyAlignment="1">
      <alignment textRotation="65" wrapText="1"/>
    </xf>
    <xf numFmtId="0" fontId="0" fillId="0" borderId="17" xfId="0" applyBorder="1"/>
    <xf numFmtId="0" fontId="0" fillId="0" borderId="0" xfId="0" applyAlignment="1">
      <alignment horizontal="center"/>
    </xf>
    <xf numFmtId="9" fontId="4" fillId="0" borderId="18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4" fillId="4" borderId="8" xfId="0" applyNumberFormat="1" applyFont="1" applyFill="1" applyBorder="1" applyAlignment="1">
      <alignment horizontal="center"/>
    </xf>
    <xf numFmtId="9" fontId="4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textRotation="52"/>
    </xf>
    <xf numFmtId="0" fontId="0" fillId="0" borderId="14" xfId="0" applyBorder="1" applyAlignment="1">
      <alignment textRotation="52"/>
    </xf>
    <xf numFmtId="0" fontId="0" fillId="0" borderId="15" xfId="0" applyBorder="1" applyAlignment="1">
      <alignment textRotation="52"/>
    </xf>
    <xf numFmtId="0" fontId="4" fillId="0" borderId="15" xfId="0" applyFont="1" applyBorder="1" applyAlignment="1">
      <alignment textRotation="52"/>
    </xf>
    <xf numFmtId="0" fontId="5" fillId="0" borderId="16" xfId="0" applyFont="1" applyBorder="1" applyAlignment="1">
      <alignment textRotation="52" wrapText="1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0" borderId="7" xfId="0" applyFont="1" applyBorder="1"/>
    <xf numFmtId="0" fontId="4" fillId="0" borderId="19" xfId="0" applyFont="1" applyBorder="1" applyAlignment="1">
      <alignment textRotation="52"/>
    </xf>
    <xf numFmtId="49" fontId="4" fillId="0" borderId="20" xfId="0" applyNumberFormat="1" applyFont="1" applyBorder="1" applyAlignment="1">
      <alignment horizontal="center"/>
    </xf>
    <xf numFmtId="49" fontId="4" fillId="6" borderId="20" xfId="0" applyNumberFormat="1" applyFont="1" applyFill="1" applyBorder="1" applyAlignment="1">
      <alignment horizontal="center"/>
    </xf>
    <xf numFmtId="0" fontId="0" fillId="0" borderId="21" xfId="0" applyBorder="1"/>
    <xf numFmtId="49" fontId="4" fillId="0" borderId="23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5" borderId="23" xfId="0" applyNumberForma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4" xfId="0" applyFont="1" applyBorder="1" applyAlignment="1">
      <alignment horizontal="center"/>
    </xf>
    <xf numFmtId="9" fontId="0" fillId="0" borderId="25" xfId="0" applyNumberFormat="1" applyBorder="1"/>
    <xf numFmtId="0" fontId="2" fillId="0" borderId="25" xfId="0" applyFont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19" xfId="0" applyBorder="1" applyAlignment="1">
      <alignment textRotation="65"/>
    </xf>
    <xf numFmtId="0" fontId="0" fillId="0" borderId="26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2" fillId="2" borderId="0" xfId="0" applyFont="1" applyFill="1" applyAlignment="1">
      <alignment horizontal="center" vertical="center" textRotation="90"/>
    </xf>
    <xf numFmtId="0" fontId="2" fillId="3" borderId="0" xfId="0" applyFont="1" applyFill="1" applyAlignment="1">
      <alignment horizontal="center" vertical="center" textRotation="9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24E2-7687-4F32-BA07-8A2154260E24}">
  <dimension ref="A1:H28"/>
  <sheetViews>
    <sheetView workbookViewId="0">
      <selection activeCell="B26" sqref="B26"/>
    </sheetView>
  </sheetViews>
  <sheetFormatPr defaultRowHeight="12.75" x14ac:dyDescent="0.2"/>
  <cols>
    <col min="1" max="1" width="3.28515625" customWidth="1"/>
    <col min="2" max="2" width="19.28515625" customWidth="1"/>
    <col min="3" max="3" width="11.140625" bestFit="1" customWidth="1"/>
    <col min="4" max="4" width="27" customWidth="1"/>
    <col min="5" max="5" width="18" customWidth="1"/>
    <col min="6" max="6" width="17.85546875" customWidth="1"/>
    <col min="7" max="7" width="12" customWidth="1"/>
    <col min="10" max="10" width="10.28515625" customWidth="1"/>
  </cols>
  <sheetData>
    <row r="1" spans="1:8" ht="18" x14ac:dyDescent="0.25">
      <c r="B1" s="2" t="s">
        <v>27</v>
      </c>
      <c r="C1" s="2"/>
      <c r="D1" s="2"/>
    </row>
    <row r="2" spans="1:8" ht="18" x14ac:dyDescent="0.25">
      <c r="F2" s="2"/>
      <c r="G2" s="2"/>
      <c r="H2" s="2"/>
    </row>
    <row r="3" spans="1:8" x14ac:dyDescent="0.2">
      <c r="A3" s="68" t="s">
        <v>5</v>
      </c>
      <c r="B3" t="s">
        <v>7</v>
      </c>
      <c r="C3" s="4">
        <v>777851871</v>
      </c>
      <c r="D3" s="1"/>
      <c r="F3" s="5"/>
    </row>
    <row r="4" spans="1:8" x14ac:dyDescent="0.2">
      <c r="A4" s="68"/>
      <c r="B4" t="s">
        <v>10</v>
      </c>
      <c r="C4" s="4">
        <v>736647740</v>
      </c>
      <c r="D4" s="1"/>
      <c r="F4" s="5"/>
    </row>
    <row r="5" spans="1:8" x14ac:dyDescent="0.2">
      <c r="A5" s="68"/>
      <c r="B5" t="s">
        <v>2</v>
      </c>
      <c r="C5" s="4">
        <v>732943293</v>
      </c>
      <c r="G5" s="4"/>
    </row>
    <row r="6" spans="1:8" x14ac:dyDescent="0.2">
      <c r="A6" s="68"/>
      <c r="B6" t="s">
        <v>9</v>
      </c>
      <c r="C6" s="4">
        <v>774678191</v>
      </c>
      <c r="G6" s="4"/>
    </row>
    <row r="7" spans="1:8" x14ac:dyDescent="0.2">
      <c r="A7" s="68"/>
      <c r="B7" t="s">
        <v>3</v>
      </c>
      <c r="C7" s="4">
        <v>724890258</v>
      </c>
      <c r="G7" s="4"/>
    </row>
    <row r="8" spans="1:8" x14ac:dyDescent="0.2">
      <c r="A8" s="68"/>
      <c r="B8" s="6" t="s">
        <v>28</v>
      </c>
      <c r="C8" s="4">
        <v>731915784</v>
      </c>
      <c r="G8" s="4"/>
    </row>
    <row r="9" spans="1:8" x14ac:dyDescent="0.2">
      <c r="A9" s="68"/>
      <c r="B9" t="s">
        <v>17</v>
      </c>
      <c r="C9" s="4">
        <v>732208840</v>
      </c>
      <c r="G9" s="4"/>
    </row>
    <row r="10" spans="1:8" x14ac:dyDescent="0.2">
      <c r="A10" s="68"/>
      <c r="B10" t="s">
        <v>15</v>
      </c>
      <c r="C10" s="4">
        <v>720562139</v>
      </c>
    </row>
    <row r="11" spans="1:8" x14ac:dyDescent="0.2">
      <c r="A11" s="68"/>
      <c r="B11" t="s">
        <v>4</v>
      </c>
      <c r="C11" s="4">
        <v>725542760</v>
      </c>
    </row>
    <row r="12" spans="1:8" x14ac:dyDescent="0.2">
      <c r="A12" s="68"/>
      <c r="B12" t="s">
        <v>16</v>
      </c>
      <c r="C12" s="4">
        <v>792304006</v>
      </c>
    </row>
    <row r="13" spans="1:8" x14ac:dyDescent="0.2">
      <c r="A13" s="68"/>
      <c r="B13" t="s">
        <v>11</v>
      </c>
      <c r="C13" s="4">
        <v>776897341</v>
      </c>
    </row>
    <row r="14" spans="1:8" x14ac:dyDescent="0.2">
      <c r="A14" s="68"/>
      <c r="B14" s="6" t="s">
        <v>8</v>
      </c>
      <c r="C14" s="4">
        <v>777335548</v>
      </c>
    </row>
    <row r="15" spans="1:8" x14ac:dyDescent="0.2">
      <c r="A15" s="3"/>
    </row>
    <row r="16" spans="1:8" x14ac:dyDescent="0.2">
      <c r="A16" s="3"/>
    </row>
    <row r="17" spans="1:8" ht="12.75" customHeight="1" x14ac:dyDescent="0.2">
      <c r="A17" s="69" t="s">
        <v>6</v>
      </c>
      <c r="B17" t="s">
        <v>13</v>
      </c>
      <c r="C17" s="4">
        <v>606714631</v>
      </c>
      <c r="G17" s="4"/>
      <c r="H17" s="1"/>
    </row>
    <row r="18" spans="1:8" ht="12.75" customHeight="1" x14ac:dyDescent="0.2">
      <c r="A18" s="69"/>
      <c r="B18" t="s">
        <v>1</v>
      </c>
      <c r="C18" s="4">
        <v>734328505</v>
      </c>
      <c r="G18" s="4"/>
      <c r="H18" s="1"/>
    </row>
    <row r="19" spans="1:8" ht="12.75" customHeight="1" x14ac:dyDescent="0.2">
      <c r="A19" s="69"/>
      <c r="B19" t="s">
        <v>12</v>
      </c>
      <c r="C19" s="4">
        <v>737575101</v>
      </c>
      <c r="G19" s="4"/>
      <c r="H19" s="1"/>
    </row>
    <row r="20" spans="1:8" ht="12.75" customHeight="1" x14ac:dyDescent="0.2">
      <c r="A20" s="69"/>
      <c r="B20" t="s">
        <v>14</v>
      </c>
      <c r="C20" s="4">
        <v>731826435</v>
      </c>
      <c r="G20" s="4"/>
      <c r="H20" s="1"/>
    </row>
    <row r="21" spans="1:8" ht="12.75" customHeight="1" x14ac:dyDescent="0.2">
      <c r="A21" s="69"/>
      <c r="B21" t="s">
        <v>18</v>
      </c>
      <c r="C21" s="4">
        <v>731566736</v>
      </c>
      <c r="G21" s="4"/>
      <c r="H21" s="1"/>
    </row>
    <row r="22" spans="1:8" x14ac:dyDescent="0.2">
      <c r="A22" s="69"/>
      <c r="B22" t="s">
        <v>0</v>
      </c>
      <c r="C22" s="4">
        <v>728060704</v>
      </c>
      <c r="G22" s="4"/>
      <c r="H22" s="1"/>
    </row>
    <row r="23" spans="1:8" ht="12.75" customHeight="1" x14ac:dyDescent="0.2">
      <c r="A23" s="69"/>
      <c r="B23" t="s">
        <v>29</v>
      </c>
      <c r="C23" s="4">
        <v>774283123</v>
      </c>
      <c r="G23" s="4"/>
      <c r="H23" s="1"/>
    </row>
    <row r="24" spans="1:8" x14ac:dyDescent="0.2">
      <c r="A24" s="69"/>
      <c r="B24" t="s">
        <v>30</v>
      </c>
      <c r="C24" s="4">
        <v>776636394</v>
      </c>
      <c r="G24" s="4"/>
      <c r="H24" s="1"/>
    </row>
    <row r="25" spans="1:8" x14ac:dyDescent="0.2">
      <c r="A25" s="69"/>
      <c r="B25" t="s">
        <v>38</v>
      </c>
      <c r="C25" s="4">
        <v>776636392</v>
      </c>
    </row>
    <row r="26" spans="1:8" x14ac:dyDescent="0.2">
      <c r="A26" s="69"/>
      <c r="B26" t="s">
        <v>31</v>
      </c>
      <c r="C26" s="4">
        <v>776858655</v>
      </c>
    </row>
    <row r="27" spans="1:8" x14ac:dyDescent="0.2">
      <c r="A27" s="69"/>
      <c r="B27" t="s">
        <v>32</v>
      </c>
      <c r="C27" s="4">
        <v>737717850</v>
      </c>
    </row>
    <row r="28" spans="1:8" x14ac:dyDescent="0.2">
      <c r="A28" s="69"/>
      <c r="B28" t="s">
        <v>33</v>
      </c>
      <c r="C28" s="4">
        <v>602619843</v>
      </c>
    </row>
  </sheetData>
  <mergeCells count="2">
    <mergeCell ref="A3:A14"/>
    <mergeCell ref="A17:A28"/>
  </mergeCell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B044F-76D1-4682-9811-F39D30B6DDEE}">
  <dimension ref="A1:T29"/>
  <sheetViews>
    <sheetView tabSelected="1" workbookViewId="0">
      <selection activeCell="G8" sqref="G8"/>
    </sheetView>
  </sheetViews>
  <sheetFormatPr defaultRowHeight="12.75" outlineLevelRow="1" x14ac:dyDescent="0.2"/>
  <cols>
    <col min="1" max="1" width="20.5703125" customWidth="1"/>
    <col min="15" max="16" width="9.140625" customWidth="1"/>
    <col min="19" max="20" width="8" customWidth="1"/>
  </cols>
  <sheetData>
    <row r="1" spans="1:20" ht="85.5" thickBot="1" x14ac:dyDescent="0.25">
      <c r="A1" s="31" t="s">
        <v>24</v>
      </c>
      <c r="B1" s="30" t="str">
        <f>A2</f>
        <v>Balcar Jan</v>
      </c>
      <c r="C1" s="30" t="str">
        <f>A3</f>
        <v>David Luboš</v>
      </c>
      <c r="D1" s="30" t="str">
        <f>A4</f>
        <v>Endlich Tomáš</v>
      </c>
      <c r="E1" s="30" t="str">
        <f>A5</f>
        <v>Kadaník Jan</v>
      </c>
      <c r="F1" s="30" t="str">
        <f>A6</f>
        <v>Klement Jiří</v>
      </c>
      <c r="G1" s="65" t="str">
        <f>A7</f>
        <v>Marková Nikola</v>
      </c>
      <c r="H1" s="65" t="str">
        <f>A8</f>
        <v>Novák Šimon</v>
      </c>
      <c r="I1" s="30" t="str">
        <f>A9</f>
        <v>Pich Jaroslav ml.</v>
      </c>
      <c r="J1" s="30" t="str">
        <f>A10</f>
        <v>Pich Josef</v>
      </c>
      <c r="K1" s="30" t="str">
        <f>A11</f>
        <v>Vašata Ondřej</v>
      </c>
      <c r="L1" s="30" t="str">
        <f>A12</f>
        <v>Vašata Tomáš</v>
      </c>
      <c r="M1" s="30" t="str">
        <f>A13</f>
        <v>Vondra Miroslav</v>
      </c>
      <c r="N1" s="29" t="s">
        <v>23</v>
      </c>
      <c r="O1" s="29" t="s">
        <v>22</v>
      </c>
      <c r="P1" s="28" t="s">
        <v>21</v>
      </c>
      <c r="T1" s="5"/>
    </row>
    <row r="2" spans="1:20" x14ac:dyDescent="0.2">
      <c r="A2" s="27" t="str">
        <f>Seznam!B3</f>
        <v>Balcar Jan</v>
      </c>
      <c r="B2" s="26" t="s">
        <v>20</v>
      </c>
      <c r="C2" s="25" t="str">
        <f>IF($B3="","",IF($B3="2:0","0:2",IF($B3="2:1","1:2",IF($B3="0:2","2:0",IF($B3="1:2","2:1",ERR)))))</f>
        <v/>
      </c>
      <c r="D2" s="25" t="str">
        <f>IF($B4="","",IF($B4="2:0","0:2",IF($B4="2:1","1:2",IF($B4="0:2","2:0",IF($B4="1:2","2:1",ERR)))))</f>
        <v/>
      </c>
      <c r="E2" s="25" t="str">
        <f>IF($B5="","",IF($B5="2:0","0:2",IF($B5="2:1","1:2",IF($B5="0:2","2:0",IF($B5="1:2","2:1",ERR)))))</f>
        <v/>
      </c>
      <c r="F2" s="25" t="str">
        <f>IF(B6="","",IF(B6="2:0","0:2",IF(B6="2:1","1:2",IF(B6="0:2","2:0",IF(B6="1:2","2:1",ERR)))))</f>
        <v>0:2</v>
      </c>
      <c r="G2" s="66" t="str">
        <f>IF(B7="","",IF(B7="2:0","0:2",IF(B7="2:1","1:2",IF(B7="0:2","2:0",IF(B7="1:2","2:1",ERR)))))</f>
        <v/>
      </c>
      <c r="H2" s="66" t="str">
        <f>IF(B8="","",IF(B8="2:0","0:2",IF(B8="2:1","1:2",IF(B8="0:2","2:0",IF(B8="1:2","2:1",ERR)))))</f>
        <v/>
      </c>
      <c r="I2" s="25" t="str">
        <f>IF(B9="","",IF(B9="2:0","0:2",IF(B9="2:1","1:2",IF(B9="0:2","2:0",IF(B9="1:2","2:1",ERR)))))</f>
        <v>0:2</v>
      </c>
      <c r="J2" s="25" t="str">
        <f>IF(B10="","",IF(B10="2:0","0:2",IF(B10="2:1","1:2",IF(B10="0:2","2:0",IF(B10="1:2","2:1",ERR)))))</f>
        <v/>
      </c>
      <c r="K2" s="25" t="str">
        <f>IF(B11="","",IF(B11="2:0","0:2",IF(B11="2:1","1:2",IF(B11="0:2","2:0",IF(B11="1:2","2:1",ERR)))))</f>
        <v/>
      </c>
      <c r="L2" s="25" t="str">
        <f>IF(B12="","",IF(B12="2:0","0:2",IF(B12="2:1","1:2",IF(B12="0:2","2:0",IF(B12="1:2","2:1",ERR)))))</f>
        <v/>
      </c>
      <c r="M2" s="25" t="str">
        <f>IF(B13="","",IF(B13="2:0","0:2",IF(B13="2:1","1:2",IF(B13="0:2","2:0",IF(B13="1:2","2:1",ERR)))))</f>
        <v/>
      </c>
      <c r="N2" s="24">
        <f t="shared" ref="N2:N13" si="0">N16</f>
        <v>2</v>
      </c>
      <c r="O2" s="23">
        <f t="shared" ref="O2:P13" si="1">P16</f>
        <v>0.18181818181818182</v>
      </c>
      <c r="P2" s="22">
        <f t="shared" si="1"/>
        <v>7</v>
      </c>
    </row>
    <row r="3" spans="1:20" x14ac:dyDescent="0.2">
      <c r="A3" s="17" t="str">
        <f>Seznam!B4</f>
        <v>David Luboš</v>
      </c>
      <c r="B3" s="21"/>
      <c r="C3" s="19" t="s">
        <v>20</v>
      </c>
      <c r="D3" s="18" t="str">
        <f>IF(C4="","",IF(C4="2:0","0:2",IF(C4="2:1","1:2",IF(C4="0:2","2:0",IF(C4="1:2","2:1",ERR)))))</f>
        <v>2:0</v>
      </c>
      <c r="E3" s="18" t="str">
        <f>IF(C5="","",IF(C5="2:0","0:2",IF(C5="2:1","1:2",IF(C5="0:2","2:0",IF(C5="1:2","2:1",ERR)))))</f>
        <v/>
      </c>
      <c r="F3" s="18" t="str">
        <f>IF(C6="","",IF(C6="2:0","0:2",IF(C6="2:1","1:2",IF(C6="0:2","2:0",IF(C6="1:2","2:1",ERR)))))</f>
        <v>2:1</v>
      </c>
      <c r="G3" s="59" t="str">
        <f>IF(C7="","",IF(C7="2:0","0:2",IF(C7="2:1","1:2",IF(C7="0:2","2:0",IF(C7="1:2","2:1",ERR)))))</f>
        <v/>
      </c>
      <c r="H3" s="59" t="str">
        <f>IF(C8="","",IF(C8="2:0","0:2",IF(C8="2:1","1:2",IF(C8="0:2","2:0",IF(C8="1:2","2:1",ERR)))))</f>
        <v/>
      </c>
      <c r="I3" s="18" t="str">
        <f>IF(C9="","",IF(C9="2:0","0:2",IF(C9="2:1","1:2",IF(C9="0:2","2:0",IF(C9="1:2","2:1",ERR)))))</f>
        <v>2:0</v>
      </c>
      <c r="J3" s="18" t="str">
        <f>IF(C10="","",IF(C10="2:0","0:2",IF(C10="2:1","1:2",IF(C10="0:2","2:0",IF(C10="1:2","2:1",ERR)))))</f>
        <v/>
      </c>
      <c r="K3" s="18" t="str">
        <f>IF(C11="","",IF(C11="2:0","0:2",IF(C11="2:1","1:2",IF(C11="0:2","2:0",IF(C11="1:2","2:1",ERR)))))</f>
        <v>2:1</v>
      </c>
      <c r="L3" s="18" t="str">
        <f>IF(C12="","",IF(C12="2:0","0:2",IF(C12="2:1","1:2",IF(C12="0:2","2:0",IF(C12="1:2","2:1",ERR)))))</f>
        <v>2:0</v>
      </c>
      <c r="M3" s="18" t="str">
        <f>IF(C13="","",IF(C13="2:0","0:2",IF(C13="2:1","1:2",IF(C13="0:2","2:0",IF(C13="1:2","2:1",ERR)))))</f>
        <v>2:0</v>
      </c>
      <c r="N3" s="16">
        <f t="shared" si="0"/>
        <v>24</v>
      </c>
      <c r="O3" s="15">
        <f t="shared" si="1"/>
        <v>0.54545454545454541</v>
      </c>
      <c r="P3" s="14">
        <f t="shared" si="1"/>
        <v>2</v>
      </c>
    </row>
    <row r="4" spans="1:20" x14ac:dyDescent="0.2">
      <c r="A4" s="17" t="str">
        <f>Seznam!B5</f>
        <v>Endlich Tomáš</v>
      </c>
      <c r="B4" s="21"/>
      <c r="C4" s="21" t="s">
        <v>35</v>
      </c>
      <c r="D4" s="19" t="s">
        <v>20</v>
      </c>
      <c r="E4" s="18" t="str">
        <f>IF(D5="","",IF(D5="2:0","0:2",IF(D5="2:1","1:2",IF(D5="0:2","2:0",IF(D5="1:2","2:1",ERR)))))</f>
        <v/>
      </c>
      <c r="F4" s="18" t="str">
        <f>IF(D6="","",IF(D6="2:0","0:2",IF(D6="2:1","1:2",IF(D6="0:2","2:0",IF(D6="1:2","2:1",ERR)))))</f>
        <v>2:0</v>
      </c>
      <c r="G4" s="59" t="str">
        <f>IF(D7="","",IF(D7="2:0","0:2",IF(D7="2:1","1:2",IF(D7="0:2","2:0",IF(D7="1:2","2:1",ERR)))))</f>
        <v/>
      </c>
      <c r="H4" s="59" t="str">
        <f>IF(D8="","",IF(D8="2:0","0:2",IF(D8="2:1","1:2",IF(D8="0:2","2:0",IF(D8="1:2","2:1",ERR)))))</f>
        <v/>
      </c>
      <c r="I4" s="18" t="str">
        <f>IF(D9="","",IF(D9="2:0","0:2",IF(D9="2:1","1:2",IF(D9="0:2","2:0",IF(D9="1:2","2:1",ERR)))))</f>
        <v>2:1</v>
      </c>
      <c r="J4" s="18" t="str">
        <f>IF(D10="","",IF(D10="2:0","0:2",IF(D10="2:1","1:2",IF(D10="0:2","2:0",IF(D10="1:2","2:1",ERR)))))</f>
        <v>2:0</v>
      </c>
      <c r="K4" s="18" t="str">
        <f>IF(D11="","",IF(D11="2:0","0:2",IF(D11="2:1","1:2",IF(D11="0:2","2:0",IF(D11="1:2","2:1",ERR)))))</f>
        <v>2:0</v>
      </c>
      <c r="L4" s="18" t="str">
        <f>IF(D12="","",IF(D12="2:0","0:2",IF(D12="2:1","1:2",IF(D12="0:2","2:0",IF(D12="1:2","2:1",ERR)))))</f>
        <v>2:1</v>
      </c>
      <c r="M4" s="18" t="str">
        <f>IF(D13="","",IF(D13="2:0","0:2",IF(D13="2:1","1:2",IF(D13="0:2","2:0",IF(D13="1:2","2:1",ERR)))))</f>
        <v>2:0</v>
      </c>
      <c r="N4" s="16">
        <f t="shared" si="0"/>
        <v>25</v>
      </c>
      <c r="O4" s="15">
        <f t="shared" si="1"/>
        <v>0.63636363636363635</v>
      </c>
      <c r="P4" s="14">
        <f t="shared" si="1"/>
        <v>1</v>
      </c>
    </row>
    <row r="5" spans="1:20" x14ac:dyDescent="0.2">
      <c r="A5" s="17" t="str">
        <f>Seznam!B6</f>
        <v>Kadaník Jan</v>
      </c>
      <c r="B5" s="21"/>
      <c r="C5" s="21"/>
      <c r="D5" s="21"/>
      <c r="E5" s="19" t="s">
        <v>20</v>
      </c>
      <c r="F5" s="18" t="str">
        <f>IF(E6="","",IF(E6="2:0","0:2",IF(E6="2:1","1:2",IF(E6="0:2","2:0",IF(E6="1:2","2:1",ERR)))))</f>
        <v/>
      </c>
      <c r="G5" s="59" t="str">
        <f>IF(E7="","",IF(E7="2:0","0:2",IF(E7="2:1","1:2",IF(E7="0:2","2:0",IF(E7="1:2","2:1",ERR)))))</f>
        <v/>
      </c>
      <c r="H5" s="59" t="str">
        <f>IF(E8="","",IF(E8="2:0","0:2",IF(E8="2:1","1:2",IF(E8="0:2","2:0",IF(E8="1:2","2:1",ERR)))))</f>
        <v/>
      </c>
      <c r="I5" s="18" t="str">
        <f>IF(E9="","",IF(E9="2:0","0:2",IF(E9="2:1","1:2",IF(E9="0:2","2:0",IF(E9="1:2","2:1",ERR)))))</f>
        <v/>
      </c>
      <c r="J5" s="18" t="str">
        <f>IF(E10="","",IF(E10="2:0","0:2",IF(E10="2:1","1:2",IF(E10="0:2","2:0",IF(E10="1:2","2:1",ERR)))))</f>
        <v/>
      </c>
      <c r="K5" s="18" t="str">
        <f>IF(E11="","",IF(E11="2:0","0:2",IF(E11="2:1","1:2",IF(E11="0:2","2:0",IF(E11="1:2","2:1",ERR)))))</f>
        <v/>
      </c>
      <c r="L5" s="18" t="str">
        <f>IF(E12="","",IF(E12="2:0","0:2",IF(E12="2:1","1:2",IF(E12="0:2","2:0",IF(E12="1:2","2:1",ERR)))))</f>
        <v/>
      </c>
      <c r="M5" s="18" t="str">
        <f>IF(E13="","",IF(E13="2:0","0:2",IF(E13="2:1","1:2",IF(E13="0:2","2:0",IF(E13="1:2","2:1",ERR)))))</f>
        <v/>
      </c>
      <c r="N5" s="16">
        <f t="shared" si="0"/>
        <v>0</v>
      </c>
      <c r="O5" s="15">
        <f t="shared" si="1"/>
        <v>0</v>
      </c>
      <c r="P5" s="14">
        <f t="shared" si="1"/>
        <v>10</v>
      </c>
    </row>
    <row r="6" spans="1:20" x14ac:dyDescent="0.2">
      <c r="A6" s="17" t="str">
        <f>Seznam!B7</f>
        <v>Klement Jiří</v>
      </c>
      <c r="B6" s="21" t="s">
        <v>34</v>
      </c>
      <c r="C6" s="21" t="s">
        <v>36</v>
      </c>
      <c r="D6" s="21" t="s">
        <v>35</v>
      </c>
      <c r="E6" s="21"/>
      <c r="F6" s="19" t="s">
        <v>20</v>
      </c>
      <c r="G6" s="59" t="str">
        <f>IF(F7="","",IF(F7="2:0","0:2",IF(F7="2:1","1:2",IF(F7="0:2","2:0",IF(F7="1:2","2:1",ERR)))))</f>
        <v/>
      </c>
      <c r="H6" s="59" t="str">
        <f>IF(F8="","",IF(F8="2:0","0:2",IF(F8="2:1","1:2",IF(F8="0:2","2:0",IF(F8="1:2","2:1",ERR)))))</f>
        <v/>
      </c>
      <c r="I6" s="18" t="str">
        <f>IF(F9="","",IF(F9="2:0","0:2",IF(F9="2:1","1:2",IF(F9="0:2","2:0",IF(F9="1:2","2:1",ERR)))))</f>
        <v>2:0</v>
      </c>
      <c r="J6" s="18" t="str">
        <f>IF(F10="","",IF(F10="2:0","0:2",IF(F10="2:1","1:2",IF(F10="0:2","2:0",IF(F10="1:2","2:1",ERR)))))</f>
        <v/>
      </c>
      <c r="K6" s="18" t="str">
        <f>IF(F11="","",IF(F11="2:0","0:2",IF(F11="2:1","1:2",IF(F11="0:2","2:0",IF(F11="1:2","2:1",ERR)))))</f>
        <v/>
      </c>
      <c r="L6" s="18" t="str">
        <f>IF(F12="","",IF(F12="2:0","0:2",IF(F12="2:1","1:2",IF(F12="0:2","2:0",IF(F12="1:2","2:1",ERR)))))</f>
        <v>0:2</v>
      </c>
      <c r="M6" s="18" t="str">
        <f>IF(F13="","",IF(F13="2:0","0:2",IF(F13="2:1","1:2",IF(F13="0:2","2:0",IF(F13="1:2","2:1",ERR)))))</f>
        <v/>
      </c>
      <c r="N6" s="16">
        <f t="shared" si="0"/>
        <v>12</v>
      </c>
      <c r="O6" s="15">
        <f t="shared" si="1"/>
        <v>0.45454545454545453</v>
      </c>
      <c r="P6" s="14">
        <f t="shared" si="1"/>
        <v>4</v>
      </c>
    </row>
    <row r="7" spans="1:20" x14ac:dyDescent="0.2">
      <c r="A7" s="55" t="str">
        <f>Seznam!B8</f>
        <v>Marková Nikola</v>
      </c>
      <c r="B7" s="56"/>
      <c r="C7" s="57"/>
      <c r="D7" s="57"/>
      <c r="E7" s="56"/>
      <c r="F7" s="57"/>
      <c r="G7" s="58" t="s">
        <v>20</v>
      </c>
      <c r="H7" s="59" t="str">
        <f>IF(G8="","",IF(G8="2:0","0:2",IF(G8="2:1","1:2",IF(G8="0:2","2:0",IF(G8="1:2","2:1",ERR)))))</f>
        <v/>
      </c>
      <c r="I7" s="59" t="str">
        <f>IF(G9="","",IF(G9="2:0","0:2",IF(G9="2:1","1:2",IF(G9="0:2","2:0",IF(G9="1:2","2:1",ERR)))))</f>
        <v/>
      </c>
      <c r="J7" s="59" t="str">
        <f>IF(G10="","",IF(G10="2:0","0:2",IF(G10="2:1","1:2",IF(G10="0:2","2:0",IF(G10="1:2","2:1",ERR)))))</f>
        <v/>
      </c>
      <c r="K7" s="59" t="str">
        <f>IF(G11="","",IF(G11="2:0","0:2",IF(G11="2:1","1:2",IF(G11="0:2","2:0",IF(G11="1:2","2:1",ERR)))))</f>
        <v/>
      </c>
      <c r="L7" s="59" t="str">
        <f>IF(G12="","",IF(G12="2:0","0:2",IF(G12="2:1","1:2",IF(G12="0:2","2:0",IF(G12="1:2","2:1",ERR)))))</f>
        <v/>
      </c>
      <c r="M7" s="60" t="str">
        <f>IF(G13="","",IF(G13="2:0","0:2",IF(G13="2:1","1:2",IF(G13="0:2","2:0",IF(G13="1:2","2:1",ERR)))))</f>
        <v/>
      </c>
      <c r="N7" s="61">
        <f t="shared" si="0"/>
        <v>0</v>
      </c>
      <c r="O7" s="62">
        <f t="shared" si="1"/>
        <v>0</v>
      </c>
      <c r="P7" s="63">
        <f t="shared" si="1"/>
        <v>10</v>
      </c>
    </row>
    <row r="8" spans="1:20" x14ac:dyDescent="0.2">
      <c r="A8" s="55" t="str">
        <f>Seznam!B9</f>
        <v>Novák Šimon</v>
      </c>
      <c r="B8" s="56"/>
      <c r="C8" s="57"/>
      <c r="D8" s="57"/>
      <c r="E8" s="56"/>
      <c r="F8" s="57"/>
      <c r="G8" s="57"/>
      <c r="H8" s="64" t="s">
        <v>20</v>
      </c>
      <c r="I8" s="59" t="str">
        <f>IF(H9="","",IF(H9="2:0","0:2",IF(H9="2:1","1:2",IF(H9="0:2","2:0",IF(H9="1:2","2:1",ERR)))))</f>
        <v/>
      </c>
      <c r="J8" s="59" t="str">
        <f>IF(H10="","",IF(H10="2:0","0:2",IF(H10="2:1","1:2",IF(H10="0:2","2:0",IF(H10="1:2","2:1",ERR)))))</f>
        <v/>
      </c>
      <c r="K8" s="59" t="str">
        <f>IF(H11="","",IF(H11="2:0","0:2",IF(H11="2:1","1:2",IF(H11="0:2","2:0",IF(H11="1:2","2:1",ERR)))))</f>
        <v/>
      </c>
      <c r="L8" s="59" t="str">
        <f>IF(H12="","",IF(H12="2:0","0:2",IF(H12="2:1","1:2",IF(H12="0:2","2:0",IF(H12="1:2","2:1",ERR)))))</f>
        <v/>
      </c>
      <c r="M8" s="60" t="str">
        <f>IF(H13="","",IF(H13="2:0","0:2",IF(H13="2:1","1:2",IF(H13="0:2","2:0",IF(H13="1:2","2:1",ERR)))))</f>
        <v/>
      </c>
      <c r="N8" s="61">
        <f t="shared" si="0"/>
        <v>0</v>
      </c>
      <c r="O8" s="62">
        <f t="shared" si="1"/>
        <v>0</v>
      </c>
      <c r="P8" s="63">
        <f t="shared" si="1"/>
        <v>10</v>
      </c>
    </row>
    <row r="9" spans="1:20" x14ac:dyDescent="0.2">
      <c r="A9" s="17" t="str">
        <f>Seznam!B10</f>
        <v>Pich Jaroslav ml.</v>
      </c>
      <c r="B9" s="21" t="s">
        <v>34</v>
      </c>
      <c r="C9" s="21" t="s">
        <v>35</v>
      </c>
      <c r="D9" s="20" t="s">
        <v>36</v>
      </c>
      <c r="E9" s="21"/>
      <c r="F9" s="20" t="s">
        <v>35</v>
      </c>
      <c r="G9" s="57"/>
      <c r="H9" s="57"/>
      <c r="I9" s="50" t="s">
        <v>20</v>
      </c>
      <c r="J9" s="18" t="str">
        <f>IF(I10="","",IF(I10="2:0","0:2",IF(I10="2:1","1:2",IF(I10="0:2","2:0",IF(I10="1:2","2:1",ERR)))))</f>
        <v/>
      </c>
      <c r="K9" s="18" t="str">
        <f>IF(I11="","",IF(I11="2:0","0:2",IF(I11="2:1","1:2",IF(I11="0:2","2:0",IF(I11="1:2","2:1",ERR)))))</f>
        <v/>
      </c>
      <c r="L9" s="18" t="str">
        <f>IF(I12="","",IF(I12="2:0","0:2",IF(I12="2:1","1:2",IF(I12="0:2","2:0",IF(I12="1:2","2:1",ERR)))))</f>
        <v>0:2</v>
      </c>
      <c r="M9" s="48" t="str">
        <f>IF(I13="","",IF(I13="2:0","0:2",IF(I13="2:1","1:2",IF(I13="0:2","2:0",IF(I13="1:2","2:1",ERR)))))</f>
        <v/>
      </c>
      <c r="N9" s="16">
        <f t="shared" si="0"/>
        <v>9</v>
      </c>
      <c r="O9" s="15">
        <f t="shared" si="1"/>
        <v>0.45454545454545453</v>
      </c>
      <c r="P9" s="14">
        <f t="shared" si="1"/>
        <v>5</v>
      </c>
    </row>
    <row r="10" spans="1:20" x14ac:dyDescent="0.2">
      <c r="A10" s="17" t="str">
        <f>Seznam!B11</f>
        <v>Pich Josef</v>
      </c>
      <c r="B10" s="21"/>
      <c r="C10" s="20"/>
      <c r="D10" s="20" t="s">
        <v>35</v>
      </c>
      <c r="E10" s="21"/>
      <c r="F10" s="20"/>
      <c r="G10" s="57"/>
      <c r="H10" s="57"/>
      <c r="I10" s="20"/>
      <c r="J10" s="50" t="s">
        <v>20</v>
      </c>
      <c r="K10" s="18" t="str">
        <f>IF(J11="","",IF(J11="2:0","0:2",IF(J11="2:1","1:2",IF(J11="0:2","2:0",IF(J11="1:2","2:1",ERR)))))</f>
        <v/>
      </c>
      <c r="L10" s="18" t="str">
        <f>IF(J12="","",IF(J12="2:0","0:2",IF(J12="2:1","1:2",IF(J12="0:2","2:0",IF(J12="1:2","2:1",ERR)))))</f>
        <v>0:2</v>
      </c>
      <c r="M10" s="48" t="str">
        <f>IF(J13="","",IF(J13="2:0","0:2",IF(J13="2:1","1:2",IF(J13="0:2","2:0",IF(J13="1:2","2:1",ERR)))))</f>
        <v/>
      </c>
      <c r="N10" s="16">
        <f t="shared" si="0"/>
        <v>2</v>
      </c>
      <c r="O10" s="15">
        <f t="shared" si="1"/>
        <v>0.18181818181818182</v>
      </c>
      <c r="P10" s="14">
        <f t="shared" si="1"/>
        <v>7</v>
      </c>
    </row>
    <row r="11" spans="1:20" x14ac:dyDescent="0.2">
      <c r="A11" s="17" t="str">
        <f>Seznam!B12</f>
        <v>Vašata Ondřej</v>
      </c>
      <c r="B11" s="21"/>
      <c r="C11" s="21" t="s">
        <v>36</v>
      </c>
      <c r="D11" s="20" t="s">
        <v>35</v>
      </c>
      <c r="E11" s="21"/>
      <c r="F11" s="20"/>
      <c r="G11" s="56"/>
      <c r="H11" s="57"/>
      <c r="I11" s="20"/>
      <c r="J11" s="20"/>
      <c r="K11" s="50" t="s">
        <v>20</v>
      </c>
      <c r="L11" s="18" t="str">
        <f>IF(K12="","",IF(K12="2:0","0:2",IF(K12="2:1","1:2",IF(K12="0:2","2:0",IF(K12="1:2","2:1",ERR)))))</f>
        <v/>
      </c>
      <c r="M11" s="48" t="str">
        <f>IF(K13="","",IF(K13="2:0","0:2",IF(K13="2:1","1:2",IF(K13="0:2","2:0",IF(K13="1:2","2:1",ERR)))))</f>
        <v/>
      </c>
      <c r="N11" s="16">
        <f t="shared" si="0"/>
        <v>3</v>
      </c>
      <c r="O11" s="15">
        <f t="shared" si="1"/>
        <v>0.18181818181818182</v>
      </c>
      <c r="P11" s="14">
        <f t="shared" si="1"/>
        <v>6</v>
      </c>
    </row>
    <row r="12" spans="1:20" x14ac:dyDescent="0.2">
      <c r="A12" s="17" t="str">
        <f>Seznam!B13</f>
        <v>Vašata Tomáš</v>
      </c>
      <c r="B12" s="21"/>
      <c r="C12" s="20" t="s">
        <v>35</v>
      </c>
      <c r="D12" s="20" t="s">
        <v>36</v>
      </c>
      <c r="E12" s="21"/>
      <c r="F12" s="20" t="s">
        <v>34</v>
      </c>
      <c r="G12" s="57"/>
      <c r="H12" s="57"/>
      <c r="I12" s="21" t="s">
        <v>34</v>
      </c>
      <c r="J12" s="20" t="s">
        <v>34</v>
      </c>
      <c r="K12" s="20"/>
      <c r="L12" s="50" t="s">
        <v>20</v>
      </c>
      <c r="M12" s="18" t="str">
        <f>IF(L13="","",IF(L13="2:0","0:2",IF(L13="2:1","1:2",IF(L13="0:2","2:0",IF(L13="1:2","2:1",ERR)))))</f>
        <v/>
      </c>
      <c r="N12" s="16">
        <f t="shared" si="0"/>
        <v>15</v>
      </c>
      <c r="O12" s="15">
        <f t="shared" si="1"/>
        <v>0.45454545454545453</v>
      </c>
      <c r="P12" s="14">
        <f t="shared" si="1"/>
        <v>3</v>
      </c>
    </row>
    <row r="13" spans="1:20" ht="13.5" thickBot="1" x14ac:dyDescent="0.25">
      <c r="A13" s="32" t="str">
        <f>Seznam!B14</f>
        <v>Vondra Miroslav</v>
      </c>
      <c r="B13" s="13"/>
      <c r="C13" s="12" t="s">
        <v>35</v>
      </c>
      <c r="D13" s="13" t="s">
        <v>35</v>
      </c>
      <c r="E13" s="12"/>
      <c r="F13" s="13"/>
      <c r="G13" s="67"/>
      <c r="H13" s="67"/>
      <c r="I13" s="12"/>
      <c r="J13" s="12"/>
      <c r="K13" s="12"/>
      <c r="L13" s="12"/>
      <c r="M13" s="49" t="s">
        <v>20</v>
      </c>
      <c r="N13" s="16">
        <f t="shared" si="0"/>
        <v>2</v>
      </c>
      <c r="O13" s="15">
        <f t="shared" si="1"/>
        <v>0.18181818181818182</v>
      </c>
      <c r="P13" s="14">
        <f t="shared" si="1"/>
        <v>7</v>
      </c>
    </row>
    <row r="14" spans="1:20" x14ac:dyDescent="0.2">
      <c r="N14" s="10"/>
      <c r="O14" s="7">
        <f>AVERAGE(O2:O8)</f>
        <v>0.25974025974025977</v>
      </c>
    </row>
    <row r="16" spans="1:20" hidden="1" outlineLevel="1" x14ac:dyDescent="0.2">
      <c r="A16" s="5" t="str">
        <f t="shared" ref="A16:A22" si="2">A2</f>
        <v>Balcar Jan</v>
      </c>
      <c r="B16" s="9" t="str">
        <f t="shared" ref="B16:M16" si="3">IF(B2="x","x",IF(B2="","Nehrano",IF(B2="2:0",4,IF(B2="2:1",4,IF(B2="0:2",1,IF(B2="1:2",2,0))))))</f>
        <v>x</v>
      </c>
      <c r="C16" s="9" t="str">
        <f t="shared" si="3"/>
        <v>Nehrano</v>
      </c>
      <c r="D16" s="9" t="str">
        <f t="shared" si="3"/>
        <v>Nehrano</v>
      </c>
      <c r="E16" s="9" t="str">
        <f t="shared" si="3"/>
        <v>Nehrano</v>
      </c>
      <c r="F16" s="9">
        <f t="shared" si="3"/>
        <v>1</v>
      </c>
      <c r="G16" s="9" t="str">
        <f t="shared" si="3"/>
        <v>Nehrano</v>
      </c>
      <c r="H16" s="9" t="str">
        <f t="shared" si="3"/>
        <v>Nehrano</v>
      </c>
      <c r="I16" s="9">
        <f t="shared" si="3"/>
        <v>1</v>
      </c>
      <c r="J16" s="9" t="str">
        <f t="shared" si="3"/>
        <v>Nehrano</v>
      </c>
      <c r="K16" s="9" t="str">
        <f t="shared" si="3"/>
        <v>Nehrano</v>
      </c>
      <c r="L16" s="9" t="str">
        <f t="shared" si="3"/>
        <v>Nehrano</v>
      </c>
      <c r="M16" s="9" t="str">
        <f t="shared" si="3"/>
        <v>Nehrano</v>
      </c>
      <c r="N16">
        <f>SUM(B16:M16)</f>
        <v>2</v>
      </c>
      <c r="O16">
        <f>COUNT(B16:M16)</f>
        <v>2</v>
      </c>
      <c r="P16" s="8">
        <f>(O16/11)</f>
        <v>0.18181818181818182</v>
      </c>
      <c r="Q16">
        <f>_xlfn.RANK.EQ(N16,$N$16:$N$27)</f>
        <v>7</v>
      </c>
    </row>
    <row r="17" spans="1:17" hidden="1" outlineLevel="1" x14ac:dyDescent="0.2">
      <c r="A17" s="5" t="str">
        <f t="shared" si="2"/>
        <v>David Luboš</v>
      </c>
      <c r="B17" s="9" t="str">
        <f t="shared" ref="B17:M17" si="4">IF(B3="x","x",IF(B3="","Nehrano",IF(B3="2:0",4,IF(B3="2:1",4,IF(B3="0:2",1,IF(B3="1:2",2,0))))))</f>
        <v>Nehrano</v>
      </c>
      <c r="C17" s="9" t="str">
        <f t="shared" si="4"/>
        <v>x</v>
      </c>
      <c r="D17" s="9">
        <f t="shared" si="4"/>
        <v>4</v>
      </c>
      <c r="E17" s="9" t="str">
        <f t="shared" si="4"/>
        <v>Nehrano</v>
      </c>
      <c r="F17" s="9">
        <f t="shared" si="4"/>
        <v>4</v>
      </c>
      <c r="G17" s="9" t="str">
        <f t="shared" si="4"/>
        <v>Nehrano</v>
      </c>
      <c r="H17" s="9" t="str">
        <f t="shared" si="4"/>
        <v>Nehrano</v>
      </c>
      <c r="I17" s="9">
        <f t="shared" si="4"/>
        <v>4</v>
      </c>
      <c r="J17" s="9" t="str">
        <f t="shared" si="4"/>
        <v>Nehrano</v>
      </c>
      <c r="K17" s="9">
        <f t="shared" si="4"/>
        <v>4</v>
      </c>
      <c r="L17" s="9">
        <f t="shared" si="4"/>
        <v>4</v>
      </c>
      <c r="M17" s="9">
        <f t="shared" si="4"/>
        <v>4</v>
      </c>
      <c r="N17">
        <f>SUM(B17:M17)</f>
        <v>24</v>
      </c>
      <c r="O17">
        <f>COUNT(B17:M17)</f>
        <v>6</v>
      </c>
      <c r="P17" s="8">
        <f t="shared" ref="P17:P27" si="5">(O17/11)</f>
        <v>0.54545454545454541</v>
      </c>
      <c r="Q17">
        <f t="shared" ref="Q17:Q27" si="6">_xlfn.RANK.EQ(N17,$N$16:$N$27)</f>
        <v>2</v>
      </c>
    </row>
    <row r="18" spans="1:17" hidden="1" outlineLevel="1" x14ac:dyDescent="0.2">
      <c r="A18" s="5" t="str">
        <f t="shared" si="2"/>
        <v>Endlich Tomáš</v>
      </c>
      <c r="B18" s="9" t="str">
        <f t="shared" ref="B18:M18" si="7">IF(B4="x","x",IF(B4="","Nehrano",IF(B4="2:0",4,IF(B4="2:1",4,IF(B4="0:2",1,IF(B4="1:2",2,0))))))</f>
        <v>Nehrano</v>
      </c>
      <c r="C18" s="9">
        <f t="shared" si="7"/>
        <v>1</v>
      </c>
      <c r="D18" s="9" t="str">
        <f t="shared" si="7"/>
        <v>x</v>
      </c>
      <c r="E18" s="9" t="str">
        <f t="shared" si="7"/>
        <v>Nehrano</v>
      </c>
      <c r="F18" s="9">
        <f t="shared" si="7"/>
        <v>4</v>
      </c>
      <c r="G18" s="9" t="str">
        <f t="shared" si="7"/>
        <v>Nehrano</v>
      </c>
      <c r="H18" s="9" t="str">
        <f t="shared" si="7"/>
        <v>Nehrano</v>
      </c>
      <c r="I18" s="9">
        <f t="shared" si="7"/>
        <v>4</v>
      </c>
      <c r="J18" s="9">
        <f t="shared" si="7"/>
        <v>4</v>
      </c>
      <c r="K18" s="9">
        <f t="shared" si="7"/>
        <v>4</v>
      </c>
      <c r="L18" s="9">
        <f t="shared" si="7"/>
        <v>4</v>
      </c>
      <c r="M18" s="9">
        <f t="shared" si="7"/>
        <v>4</v>
      </c>
      <c r="N18">
        <f t="shared" ref="N18:N27" si="8">SUM(B18:M18)</f>
        <v>25</v>
      </c>
      <c r="O18">
        <f t="shared" ref="O18:O27" si="9">COUNT(B18:M18)</f>
        <v>7</v>
      </c>
      <c r="P18" s="8">
        <f t="shared" si="5"/>
        <v>0.63636363636363635</v>
      </c>
      <c r="Q18">
        <f t="shared" si="6"/>
        <v>1</v>
      </c>
    </row>
    <row r="19" spans="1:17" hidden="1" outlineLevel="1" x14ac:dyDescent="0.2">
      <c r="A19" s="5" t="str">
        <f t="shared" si="2"/>
        <v>Kadaník Jan</v>
      </c>
      <c r="B19" s="9" t="str">
        <f t="shared" ref="B19:M19" si="10">IF(B5="x","x",IF(B5="","Nehrano",IF(B5="2:0",4,IF(B5="2:1",4,IF(B5="0:2",1,IF(B5="1:2",2,0))))))</f>
        <v>Nehrano</v>
      </c>
      <c r="C19" s="9" t="str">
        <f t="shared" si="10"/>
        <v>Nehrano</v>
      </c>
      <c r="D19" s="9" t="str">
        <f t="shared" si="10"/>
        <v>Nehrano</v>
      </c>
      <c r="E19" s="9" t="str">
        <f t="shared" si="10"/>
        <v>x</v>
      </c>
      <c r="F19" s="9" t="str">
        <f t="shared" si="10"/>
        <v>Nehrano</v>
      </c>
      <c r="G19" s="9" t="str">
        <f t="shared" si="10"/>
        <v>Nehrano</v>
      </c>
      <c r="H19" s="9" t="str">
        <f t="shared" si="10"/>
        <v>Nehrano</v>
      </c>
      <c r="I19" s="9" t="str">
        <f t="shared" si="10"/>
        <v>Nehrano</v>
      </c>
      <c r="J19" s="9" t="str">
        <f t="shared" si="10"/>
        <v>Nehrano</v>
      </c>
      <c r="K19" s="9" t="str">
        <f t="shared" si="10"/>
        <v>Nehrano</v>
      </c>
      <c r="L19" s="9" t="str">
        <f t="shared" si="10"/>
        <v>Nehrano</v>
      </c>
      <c r="M19" s="9" t="str">
        <f t="shared" si="10"/>
        <v>Nehrano</v>
      </c>
      <c r="N19">
        <f t="shared" si="8"/>
        <v>0</v>
      </c>
      <c r="O19">
        <f t="shared" si="9"/>
        <v>0</v>
      </c>
      <c r="P19" s="8">
        <f t="shared" si="5"/>
        <v>0</v>
      </c>
      <c r="Q19">
        <f t="shared" si="6"/>
        <v>10</v>
      </c>
    </row>
    <row r="20" spans="1:17" hidden="1" outlineLevel="1" x14ac:dyDescent="0.2">
      <c r="A20" s="5" t="str">
        <f t="shared" si="2"/>
        <v>Klement Jiří</v>
      </c>
      <c r="B20" s="9">
        <f t="shared" ref="B20:M20" si="11">IF(B6="x","x",IF(B6="","Nehrano",IF(B6="2:0",4,IF(B6="2:1",4,IF(B6="0:2",1,IF(B6="1:2",2,0))))))</f>
        <v>4</v>
      </c>
      <c r="C20" s="9">
        <f t="shared" si="11"/>
        <v>2</v>
      </c>
      <c r="D20" s="9">
        <f t="shared" si="11"/>
        <v>1</v>
      </c>
      <c r="E20" s="9" t="str">
        <f t="shared" si="11"/>
        <v>Nehrano</v>
      </c>
      <c r="F20" s="9" t="str">
        <f t="shared" si="11"/>
        <v>x</v>
      </c>
      <c r="G20" s="9" t="str">
        <f t="shared" si="11"/>
        <v>Nehrano</v>
      </c>
      <c r="H20" s="9" t="str">
        <f t="shared" si="11"/>
        <v>Nehrano</v>
      </c>
      <c r="I20" s="9">
        <f t="shared" si="11"/>
        <v>4</v>
      </c>
      <c r="J20" s="9" t="str">
        <f t="shared" si="11"/>
        <v>Nehrano</v>
      </c>
      <c r="K20" s="9" t="str">
        <f t="shared" si="11"/>
        <v>Nehrano</v>
      </c>
      <c r="L20" s="9">
        <f t="shared" si="11"/>
        <v>1</v>
      </c>
      <c r="M20" s="9" t="str">
        <f t="shared" si="11"/>
        <v>Nehrano</v>
      </c>
      <c r="N20">
        <f t="shared" si="8"/>
        <v>12</v>
      </c>
      <c r="O20">
        <f t="shared" si="9"/>
        <v>5</v>
      </c>
      <c r="P20" s="8">
        <f t="shared" si="5"/>
        <v>0.45454545454545453</v>
      </c>
      <c r="Q20">
        <f t="shared" si="6"/>
        <v>4</v>
      </c>
    </row>
    <row r="21" spans="1:17" hidden="1" outlineLevel="1" x14ac:dyDescent="0.2">
      <c r="A21" s="5" t="str">
        <f t="shared" si="2"/>
        <v>Marková Nikola</v>
      </c>
      <c r="B21" s="9" t="str">
        <f t="shared" ref="B21:M21" si="12">IF(B7="x","x",IF(B7="","Nehrano",IF(B7="2:0",4,IF(B7="2:1",4,IF(B7="0:2",1,IF(B7="1:2",2,0))))))</f>
        <v>Nehrano</v>
      </c>
      <c r="C21" s="9" t="str">
        <f t="shared" si="12"/>
        <v>Nehrano</v>
      </c>
      <c r="D21" s="9" t="str">
        <f t="shared" si="12"/>
        <v>Nehrano</v>
      </c>
      <c r="E21" s="9" t="str">
        <f t="shared" si="12"/>
        <v>Nehrano</v>
      </c>
      <c r="F21" s="9" t="str">
        <f t="shared" si="12"/>
        <v>Nehrano</v>
      </c>
      <c r="G21" s="9" t="str">
        <f t="shared" si="12"/>
        <v>x</v>
      </c>
      <c r="H21" s="9" t="str">
        <f t="shared" si="12"/>
        <v>Nehrano</v>
      </c>
      <c r="I21" s="9" t="str">
        <f t="shared" si="12"/>
        <v>Nehrano</v>
      </c>
      <c r="J21" s="9" t="str">
        <f t="shared" si="12"/>
        <v>Nehrano</v>
      </c>
      <c r="K21" s="9" t="str">
        <f t="shared" si="12"/>
        <v>Nehrano</v>
      </c>
      <c r="L21" s="9" t="str">
        <f t="shared" si="12"/>
        <v>Nehrano</v>
      </c>
      <c r="M21" s="9" t="str">
        <f t="shared" si="12"/>
        <v>Nehrano</v>
      </c>
      <c r="N21">
        <f t="shared" si="8"/>
        <v>0</v>
      </c>
      <c r="O21">
        <f t="shared" si="9"/>
        <v>0</v>
      </c>
      <c r="P21" s="8">
        <f t="shared" si="5"/>
        <v>0</v>
      </c>
      <c r="Q21">
        <f t="shared" si="6"/>
        <v>10</v>
      </c>
    </row>
    <row r="22" spans="1:17" hidden="1" outlineLevel="1" x14ac:dyDescent="0.2">
      <c r="A22" s="5" t="str">
        <f t="shared" si="2"/>
        <v>Novák Šimon</v>
      </c>
      <c r="B22" s="9" t="str">
        <f t="shared" ref="B22:M22" si="13">IF(B8="x","x",IF(B8="","Nehrano",IF(B8="2:0",4,IF(B8="2:1",4,IF(B8="0:2",1,IF(B8="1:2",2,0))))))</f>
        <v>Nehrano</v>
      </c>
      <c r="C22" s="9" t="str">
        <f t="shared" si="13"/>
        <v>Nehrano</v>
      </c>
      <c r="D22" s="9" t="str">
        <f t="shared" si="13"/>
        <v>Nehrano</v>
      </c>
      <c r="E22" s="9" t="str">
        <f t="shared" si="13"/>
        <v>Nehrano</v>
      </c>
      <c r="F22" s="9" t="str">
        <f t="shared" si="13"/>
        <v>Nehrano</v>
      </c>
      <c r="G22" s="9" t="str">
        <f t="shared" si="13"/>
        <v>Nehrano</v>
      </c>
      <c r="H22" s="9" t="str">
        <f t="shared" si="13"/>
        <v>x</v>
      </c>
      <c r="I22" s="9" t="str">
        <f t="shared" si="13"/>
        <v>Nehrano</v>
      </c>
      <c r="J22" s="9" t="str">
        <f t="shared" si="13"/>
        <v>Nehrano</v>
      </c>
      <c r="K22" s="9" t="str">
        <f t="shared" si="13"/>
        <v>Nehrano</v>
      </c>
      <c r="L22" s="9" t="str">
        <f t="shared" si="13"/>
        <v>Nehrano</v>
      </c>
      <c r="M22" s="9" t="str">
        <f t="shared" si="13"/>
        <v>Nehrano</v>
      </c>
      <c r="N22">
        <f t="shared" si="8"/>
        <v>0</v>
      </c>
      <c r="O22">
        <f t="shared" si="9"/>
        <v>0</v>
      </c>
      <c r="P22" s="8">
        <f t="shared" si="5"/>
        <v>0</v>
      </c>
      <c r="Q22">
        <f t="shared" si="6"/>
        <v>10</v>
      </c>
    </row>
    <row r="23" spans="1:17" hidden="1" outlineLevel="1" x14ac:dyDescent="0.2">
      <c r="A23" s="5" t="str">
        <f t="shared" ref="A23:A27" si="14">A9</f>
        <v>Pich Jaroslav ml.</v>
      </c>
      <c r="B23" s="9">
        <f t="shared" ref="B23:M23" si="15">IF(B9="x","x",IF(B9="","Nehrano",IF(B9="2:0",4,IF(B9="2:1",4,IF(B9="0:2",1,IF(B9="1:2",2,0))))))</f>
        <v>4</v>
      </c>
      <c r="C23" s="9">
        <f t="shared" si="15"/>
        <v>1</v>
      </c>
      <c r="D23" s="9">
        <f t="shared" si="15"/>
        <v>2</v>
      </c>
      <c r="E23" s="9" t="str">
        <f t="shared" si="15"/>
        <v>Nehrano</v>
      </c>
      <c r="F23" s="9">
        <f t="shared" si="15"/>
        <v>1</v>
      </c>
      <c r="G23" s="9" t="str">
        <f t="shared" si="15"/>
        <v>Nehrano</v>
      </c>
      <c r="H23" s="9" t="str">
        <f t="shared" si="15"/>
        <v>Nehrano</v>
      </c>
      <c r="I23" s="9" t="str">
        <f t="shared" si="15"/>
        <v>x</v>
      </c>
      <c r="J23" s="9" t="str">
        <f t="shared" si="15"/>
        <v>Nehrano</v>
      </c>
      <c r="K23" s="9" t="str">
        <f t="shared" si="15"/>
        <v>Nehrano</v>
      </c>
      <c r="L23" s="9">
        <f t="shared" si="15"/>
        <v>1</v>
      </c>
      <c r="M23" s="9" t="str">
        <f t="shared" si="15"/>
        <v>Nehrano</v>
      </c>
      <c r="N23">
        <f t="shared" si="8"/>
        <v>9</v>
      </c>
      <c r="O23">
        <f t="shared" si="9"/>
        <v>5</v>
      </c>
      <c r="P23" s="8">
        <f t="shared" si="5"/>
        <v>0.45454545454545453</v>
      </c>
      <c r="Q23">
        <f t="shared" si="6"/>
        <v>5</v>
      </c>
    </row>
    <row r="24" spans="1:17" hidden="1" outlineLevel="1" x14ac:dyDescent="0.2">
      <c r="A24" s="5" t="str">
        <f t="shared" si="14"/>
        <v>Pich Josef</v>
      </c>
      <c r="B24" s="9" t="str">
        <f t="shared" ref="B24:M24" si="16">IF(B10="x","x",IF(B10="","Nehrano",IF(B10="2:0",4,IF(B10="2:1",4,IF(B10="0:2",1,IF(B10="1:2",2,0))))))</f>
        <v>Nehrano</v>
      </c>
      <c r="C24" s="9" t="str">
        <f t="shared" si="16"/>
        <v>Nehrano</v>
      </c>
      <c r="D24" s="9">
        <f t="shared" si="16"/>
        <v>1</v>
      </c>
      <c r="E24" s="9" t="str">
        <f t="shared" si="16"/>
        <v>Nehrano</v>
      </c>
      <c r="F24" s="9" t="str">
        <f t="shared" si="16"/>
        <v>Nehrano</v>
      </c>
      <c r="G24" s="9" t="str">
        <f t="shared" si="16"/>
        <v>Nehrano</v>
      </c>
      <c r="H24" s="9" t="str">
        <f t="shared" si="16"/>
        <v>Nehrano</v>
      </c>
      <c r="I24" s="9" t="str">
        <f t="shared" si="16"/>
        <v>Nehrano</v>
      </c>
      <c r="J24" s="9" t="str">
        <f t="shared" si="16"/>
        <v>x</v>
      </c>
      <c r="K24" s="9" t="str">
        <f t="shared" si="16"/>
        <v>Nehrano</v>
      </c>
      <c r="L24" s="9">
        <f t="shared" si="16"/>
        <v>1</v>
      </c>
      <c r="M24" s="9" t="str">
        <f t="shared" si="16"/>
        <v>Nehrano</v>
      </c>
      <c r="N24">
        <f t="shared" si="8"/>
        <v>2</v>
      </c>
      <c r="O24">
        <f t="shared" si="9"/>
        <v>2</v>
      </c>
      <c r="P24" s="8">
        <f t="shared" si="5"/>
        <v>0.18181818181818182</v>
      </c>
      <c r="Q24">
        <f t="shared" si="6"/>
        <v>7</v>
      </c>
    </row>
    <row r="25" spans="1:17" hidden="1" outlineLevel="1" x14ac:dyDescent="0.2">
      <c r="A25" s="5" t="str">
        <f t="shared" si="14"/>
        <v>Vašata Ondřej</v>
      </c>
      <c r="B25" s="9" t="str">
        <f t="shared" ref="B25:M25" si="17">IF(B11="x","x",IF(B11="","Nehrano",IF(B11="2:0",4,IF(B11="2:1",4,IF(B11="0:2",1,IF(B11="1:2",2,0))))))</f>
        <v>Nehrano</v>
      </c>
      <c r="C25" s="9">
        <f t="shared" si="17"/>
        <v>2</v>
      </c>
      <c r="D25" s="9">
        <f t="shared" si="17"/>
        <v>1</v>
      </c>
      <c r="E25" s="9" t="str">
        <f t="shared" si="17"/>
        <v>Nehrano</v>
      </c>
      <c r="F25" s="9" t="str">
        <f t="shared" si="17"/>
        <v>Nehrano</v>
      </c>
      <c r="G25" s="9" t="str">
        <f t="shared" si="17"/>
        <v>Nehrano</v>
      </c>
      <c r="H25" s="9" t="str">
        <f t="shared" si="17"/>
        <v>Nehrano</v>
      </c>
      <c r="I25" s="9" t="str">
        <f t="shared" si="17"/>
        <v>Nehrano</v>
      </c>
      <c r="J25" s="9" t="str">
        <f t="shared" si="17"/>
        <v>Nehrano</v>
      </c>
      <c r="K25" s="9" t="str">
        <f t="shared" si="17"/>
        <v>x</v>
      </c>
      <c r="L25" s="9" t="str">
        <f t="shared" si="17"/>
        <v>Nehrano</v>
      </c>
      <c r="M25" s="9" t="str">
        <f t="shared" si="17"/>
        <v>Nehrano</v>
      </c>
      <c r="N25">
        <f t="shared" si="8"/>
        <v>3</v>
      </c>
      <c r="O25">
        <f t="shared" si="9"/>
        <v>2</v>
      </c>
      <c r="P25" s="8">
        <f t="shared" si="5"/>
        <v>0.18181818181818182</v>
      </c>
      <c r="Q25">
        <f t="shared" si="6"/>
        <v>6</v>
      </c>
    </row>
    <row r="26" spans="1:17" hidden="1" outlineLevel="1" x14ac:dyDescent="0.2">
      <c r="A26" s="5" t="str">
        <f t="shared" si="14"/>
        <v>Vašata Tomáš</v>
      </c>
      <c r="B26" s="9" t="str">
        <f t="shared" ref="B26:M26" si="18">IF(B12="x","x",IF(B12="","Nehrano",IF(B12="2:0",4,IF(B12="2:1",4,IF(B12="0:2",1,IF(B12="1:2",2,0))))))</f>
        <v>Nehrano</v>
      </c>
      <c r="C26" s="9">
        <f t="shared" si="18"/>
        <v>1</v>
      </c>
      <c r="D26" s="9">
        <f t="shared" si="18"/>
        <v>2</v>
      </c>
      <c r="E26" s="9" t="str">
        <f t="shared" si="18"/>
        <v>Nehrano</v>
      </c>
      <c r="F26" s="9">
        <f t="shared" si="18"/>
        <v>4</v>
      </c>
      <c r="G26" s="9" t="str">
        <f t="shared" si="18"/>
        <v>Nehrano</v>
      </c>
      <c r="H26" s="9" t="str">
        <f t="shared" si="18"/>
        <v>Nehrano</v>
      </c>
      <c r="I26" s="9">
        <f t="shared" si="18"/>
        <v>4</v>
      </c>
      <c r="J26" s="9">
        <f t="shared" si="18"/>
        <v>4</v>
      </c>
      <c r="K26" s="9" t="str">
        <f t="shared" si="18"/>
        <v>Nehrano</v>
      </c>
      <c r="L26" s="9" t="str">
        <f t="shared" si="18"/>
        <v>x</v>
      </c>
      <c r="M26" s="9" t="str">
        <f t="shared" si="18"/>
        <v>Nehrano</v>
      </c>
      <c r="N26">
        <f t="shared" si="8"/>
        <v>15</v>
      </c>
      <c r="O26">
        <f t="shared" si="9"/>
        <v>5</v>
      </c>
      <c r="P26" s="8">
        <f t="shared" si="5"/>
        <v>0.45454545454545453</v>
      </c>
      <c r="Q26">
        <f t="shared" si="6"/>
        <v>3</v>
      </c>
    </row>
    <row r="27" spans="1:17" hidden="1" outlineLevel="1" x14ac:dyDescent="0.2">
      <c r="A27" s="5" t="str">
        <f t="shared" si="14"/>
        <v>Vondra Miroslav</v>
      </c>
      <c r="B27" s="9" t="str">
        <f t="shared" ref="B27:M27" si="19">IF(B13="x","x",IF(B13="","Nehrano",IF(B13="2:0",4,IF(B13="2:1",4,IF(B13="0:2",1,IF(B13="1:2",2,0))))))</f>
        <v>Nehrano</v>
      </c>
      <c r="C27" s="9">
        <f t="shared" si="19"/>
        <v>1</v>
      </c>
      <c r="D27" s="9">
        <f t="shared" si="19"/>
        <v>1</v>
      </c>
      <c r="E27" s="9" t="str">
        <f t="shared" si="19"/>
        <v>Nehrano</v>
      </c>
      <c r="F27" s="9" t="str">
        <f t="shared" si="19"/>
        <v>Nehrano</v>
      </c>
      <c r="G27" s="9" t="str">
        <f t="shared" si="19"/>
        <v>Nehrano</v>
      </c>
      <c r="H27" s="9" t="str">
        <f t="shared" si="19"/>
        <v>Nehrano</v>
      </c>
      <c r="I27" s="9" t="str">
        <f t="shared" si="19"/>
        <v>Nehrano</v>
      </c>
      <c r="J27" s="9" t="str">
        <f t="shared" si="19"/>
        <v>Nehrano</v>
      </c>
      <c r="K27" s="9" t="str">
        <f t="shared" si="19"/>
        <v>Nehrano</v>
      </c>
      <c r="L27" s="9" t="str">
        <f t="shared" si="19"/>
        <v>Nehrano</v>
      </c>
      <c r="M27" s="9" t="str">
        <f t="shared" si="19"/>
        <v>x</v>
      </c>
      <c r="N27">
        <f t="shared" si="8"/>
        <v>2</v>
      </c>
      <c r="O27">
        <f t="shared" si="9"/>
        <v>2</v>
      </c>
      <c r="P27" s="8">
        <f t="shared" si="5"/>
        <v>0.18181818181818182</v>
      </c>
      <c r="Q27">
        <f t="shared" si="6"/>
        <v>7</v>
      </c>
    </row>
    <row r="28" spans="1:17" hidden="1" outlineLevel="1" x14ac:dyDescent="0.2">
      <c r="N28" s="6" t="s">
        <v>19</v>
      </c>
    </row>
    <row r="29" spans="1:17" collapsed="1" x14ac:dyDescent="0.2">
      <c r="N29" s="7">
        <v>0</v>
      </c>
      <c r="O29" s="7">
        <v>1</v>
      </c>
    </row>
  </sheetData>
  <dataConsolidate/>
  <conditionalFormatting sqref="O14">
    <cfRule type="colorScale" priority="11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N29:O29">
    <cfRule type="colorScale" priority="10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N2:N13">
    <cfRule type="colorScale" priority="1">
      <colorScale>
        <cfvo type="min"/>
        <cfvo type="max"/>
        <color theme="0"/>
        <color rgb="FFFFC000"/>
      </colorScale>
    </cfRule>
  </conditionalFormatting>
  <conditionalFormatting sqref="O2:O13">
    <cfRule type="colorScale" priority="2">
      <colorScale>
        <cfvo type="min"/>
        <cfvo type="percentile" val="50"/>
        <cfvo type="max"/>
        <color rgb="FFFF0000"/>
        <color rgb="FFFFEB84"/>
        <color rgb="FF00B050"/>
      </colorScale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FD0CB-B347-4CF5-8DAE-5DBA11EF7A88}">
  <dimension ref="A1:Q28"/>
  <sheetViews>
    <sheetView workbookViewId="0">
      <selection activeCell="D9" sqref="D9"/>
    </sheetView>
  </sheetViews>
  <sheetFormatPr defaultRowHeight="12.75" outlineLevelRow="1" x14ac:dyDescent="0.2"/>
  <cols>
    <col min="1" max="1" width="19.28515625" customWidth="1"/>
  </cols>
  <sheetData>
    <row r="1" spans="1:17" ht="83.25" thickBot="1" x14ac:dyDescent="0.25">
      <c r="A1" s="46" t="s">
        <v>26</v>
      </c>
      <c r="B1" s="44" t="str">
        <f>A2</f>
        <v>Bejrová Pavlína</v>
      </c>
      <c r="C1" s="52" t="str">
        <f>A3</f>
        <v>Endlichová Petra</v>
      </c>
      <c r="D1" s="45" t="str">
        <f>A4</f>
        <v>Klementová Věra</v>
      </c>
      <c r="E1" s="45" t="str">
        <f>A5</f>
        <v>Kosinová Monika</v>
      </c>
      <c r="F1" s="45" t="str">
        <f>A6</f>
        <v>Nováková Lenka</v>
      </c>
      <c r="G1" s="45" t="str">
        <f>A7</f>
        <v>Pichová Iva</v>
      </c>
      <c r="H1" s="45" t="str">
        <f>A8</f>
        <v>Friebelová Yvona</v>
      </c>
      <c r="I1" s="45" t="str">
        <f>A9</f>
        <v>Vondrová Monika</v>
      </c>
      <c r="J1" s="45" t="str">
        <f>A10</f>
        <v>Součková Kateřina</v>
      </c>
      <c r="K1" s="45" t="str">
        <f>A11</f>
        <v>Teichmanová Dáša</v>
      </c>
      <c r="L1" s="45" t="str">
        <f>A12</f>
        <v>Teichmanová Jitka</v>
      </c>
      <c r="M1" s="45" t="str">
        <f>A13</f>
        <v>Teichmanová Andrea</v>
      </c>
      <c r="N1" s="44" t="s">
        <v>23</v>
      </c>
      <c r="O1" s="43" t="s">
        <v>25</v>
      </c>
      <c r="P1" s="42" t="s">
        <v>21</v>
      </c>
    </row>
    <row r="2" spans="1:17" x14ac:dyDescent="0.2">
      <c r="A2" s="27" t="str">
        <f>Seznam!B17</f>
        <v>Bejrová Pavlína</v>
      </c>
      <c r="B2" s="26" t="s">
        <v>20</v>
      </c>
      <c r="C2" s="25" t="str">
        <f>IF($B3="","",IF($B3="2:0","0:2",IF($B3="2:1","1:2",IF($B3="0:2","2:0",IF($B3="1:2","2:1",ERR)))))</f>
        <v>0:2</v>
      </c>
      <c r="D2" s="47" t="str">
        <f>IF($B4="","",IF($B4="2:0","0:2",IF($B4="2:1","1:2",IF($B4="0:2","2:0",IF($B4="1:2","2:1",ERR)))))</f>
        <v>1:2</v>
      </c>
      <c r="E2" s="47" t="str">
        <f>IF($B5="","",IF($B5="2:0","0:2",IF($B5="2:1","1:2",IF($B5="0:2","2:0",IF($B5="1:2","2:1",ERR)))))</f>
        <v>1:2</v>
      </c>
      <c r="F2" s="47" t="str">
        <f>IF($B6="","",IF($B6="2:0","0:2",IF($B6="2:1","1:2",IF($B6="0:2","2:0",IF($B6="1:2","2:1",ERR)))))</f>
        <v>2:0</v>
      </c>
      <c r="G2" s="47" t="str">
        <f>IF($B7="","",IF($B7="2:0","0:2",IF($B7="2:1","1:2",IF($B7="0:2","2:0",IF($B7="1:2","2:1",ERR)))))</f>
        <v>2:0</v>
      </c>
      <c r="H2" s="47" t="str">
        <f>IF($B8="","",IF($B8="2:0","0:2",IF($B8="2:1","1:2",IF($B8="0:2","2:0",IF($B8="1:2","2:1",ERR)))))</f>
        <v>0:2</v>
      </c>
      <c r="I2" s="47" t="str">
        <f>IF($B9="","",IF($B9="2:0","0:2",IF($B9="2:1","1:2",IF($B9="0:2","2:0",IF($B9="1:2","2:1",ERR)))))</f>
        <v>2:1</v>
      </c>
      <c r="J2" s="47" t="str">
        <f>IF($B10="","",IF($B10="2:0","0:2",IF($B10="2:1","1:2",IF($B10="0:2","2:0",IF($B10="1:2","2:1",ERR)))))</f>
        <v>0:2</v>
      </c>
      <c r="K2" s="47" t="str">
        <f>IF($B11="","",IF($B11="2:0","0:2",IF($B11="2:1","1:2",IF($B11="0:2","2:0",IF($B11="1:2","2:1",ERR)))))</f>
        <v>2:0</v>
      </c>
      <c r="L2" s="47" t="str">
        <f>IF($B12="","",IF($B12="2:0","0:2",IF($B12="2:1","1:2",IF($B12="0:2","2:0",IF($B12="1:2","2:1",ERR)))))</f>
        <v>1:2</v>
      </c>
      <c r="M2" s="47" t="str">
        <f>IF($B13="","",IF($B13="2:0","0:2",IF($B13="2:1","1:2",IF($B13="0:2","2:0",IF($B13="1:2","2:1",ERR)))))</f>
        <v>1:2</v>
      </c>
      <c r="N2" s="41">
        <f t="shared" ref="N2:N13" si="0">N15</f>
        <v>27</v>
      </c>
      <c r="O2" s="40">
        <f>P15</f>
        <v>1</v>
      </c>
      <c r="P2" s="22">
        <f>Q15</f>
        <v>7</v>
      </c>
    </row>
    <row r="3" spans="1:17" x14ac:dyDescent="0.2">
      <c r="A3" s="51" t="str">
        <f>Seznam!B18</f>
        <v>Endlichová Petra</v>
      </c>
      <c r="B3" s="21" t="s">
        <v>34</v>
      </c>
      <c r="C3" s="19" t="s">
        <v>20</v>
      </c>
      <c r="D3" s="18" t="str">
        <f>IF($C4="","",IF($C4="2:0","0:2",IF($C4="2:1","1:2",IF($C4="0:2","2:0",IF($C4="1:2","2:1",ERR)))))</f>
        <v>2:1</v>
      </c>
      <c r="E3" s="18" t="str">
        <f>IF($C5="","",IF($C5="2:0","0:2",IF($C5="2:1","1:2",IF($C5="0:2","2:0",IF($C5="1:2","2:1",ERR)))))</f>
        <v>2:0</v>
      </c>
      <c r="F3" s="18" t="str">
        <f>IF($C6="","",IF($C6="2:0","0:2",IF($C6="2:1","1:2",IF($C6="0:2","2:0",IF($C6="1:2","2:1",ERR)))))</f>
        <v>2:0</v>
      </c>
      <c r="G3" s="18" t="str">
        <f>IF($C7="","",IF($C7="2:0","0:2",IF($C7="2:1","1:2",IF($C7="0:2","2:0",IF($C7="1:2","2:1",ERR)))))</f>
        <v>2:0</v>
      </c>
      <c r="H3" s="18" t="str">
        <f>IF(C8="","",IF(C8="2:0","0:2",IF(C8="2:1","1:2",IF(C8="0:2","2:0",IF(C8="1:2","2:1",ERR)))))</f>
        <v>2:0</v>
      </c>
      <c r="I3" s="18" t="str">
        <f>IF(C9="","",IF(C9="2:0","0:2",IF(C9="2:1","1:2",IF(C9="0:2","2:0",IF(C9="1:2","2:1",ERR)))))</f>
        <v>2:0</v>
      </c>
      <c r="J3" s="18" t="str">
        <f>IF(C10="","",IF(C10="2:0","0:2",IF(C10="2:1","1:2",IF(C10="0:2","2:0",IF(C10="1:2","2:1",ERR)))))</f>
        <v>2:0</v>
      </c>
      <c r="K3" s="18" t="str">
        <f>IF(C11="","",IF(C11="2:0","0:2",IF(C11="2:1","1:2",IF(C11="0:2","2:0",IF(C11="1:2","2:1",ERR)))))</f>
        <v>2:0</v>
      </c>
      <c r="L3" s="18" t="str">
        <f>IF(C12="","",IF(C12="2:0","0:2",IF(C12="2:1","1:2",IF(C12="0:2","2:0",IF(C12="1:2","2:1",ERR)))))</f>
        <v>2:0</v>
      </c>
      <c r="M3" s="18" t="str">
        <f>IF(C13="","",IF(C13="2:0","0:2",IF(C13="2:1","1:2",IF(C13="0:2","2:0",IF(C13="1:2","2:1",ERR)))))</f>
        <v>2:0</v>
      </c>
      <c r="N3" s="38">
        <f t="shared" si="0"/>
        <v>44</v>
      </c>
      <c r="O3" s="37">
        <f t="shared" ref="O3:P13" si="1">P16</f>
        <v>1</v>
      </c>
      <c r="P3" s="14">
        <f t="shared" si="1"/>
        <v>1</v>
      </c>
    </row>
    <row r="4" spans="1:17" x14ac:dyDescent="0.2">
      <c r="A4" s="17" t="str">
        <f>Seznam!B19</f>
        <v>Klementová Věra</v>
      </c>
      <c r="B4" s="21" t="s">
        <v>37</v>
      </c>
      <c r="C4" s="21" t="s">
        <v>36</v>
      </c>
      <c r="D4" s="19" t="s">
        <v>20</v>
      </c>
      <c r="E4" s="18" t="str">
        <f>IF(D5="","",IF(D5="2:0","0:2",IF(D5="2:1","1:2",IF(D5="0:2","2:0",IF(D5="1:2","2:1",ERR)))))</f>
        <v>2:0</v>
      </c>
      <c r="F4" s="18" t="str">
        <f>IF(D6="","",IF(D6="2:0","0:2",IF(D6="2:1","1:2",IF(D6="0:2","2:0",IF(D6="1:2","2:1",ERR)))))</f>
        <v>2:0</v>
      </c>
      <c r="G4" s="18" t="str">
        <f>IF(D7="","",IF(D7="2:0","0:2",IF(D7="2:1","1:2",IF(D7="0:2","2:0",IF(D7="1:2","2:1",ERR)))))</f>
        <v>2:0</v>
      </c>
      <c r="H4" s="18" t="str">
        <f>IF(D8="","",IF(D8="2:0","0:2",IF(D8="2:1","1:2",IF(D8="0:2","2:0",IF(D8="1:2","2:1",ERR)))))</f>
        <v>2:0</v>
      </c>
      <c r="I4" s="18" t="str">
        <f>IF(D9="","",IF(D9="2:0","0:2",IF(D9="2:1","1:2",IF(D9="0:2","2:0",IF(D9="1:2","2:1",ERR)))))</f>
        <v>0:2</v>
      </c>
      <c r="J4" s="18" t="str">
        <f>IF(D10="","",IF(D10="2:0","0:2",IF(D10="2:1","1:2",IF(D10="0:2","2:0",IF(D10="1:2","2:1",ERR)))))</f>
        <v>1:2</v>
      </c>
      <c r="K4" s="18" t="str">
        <f>IF(D11="","",IF(D11="2:0","0:2",IF(D11="2:1","1:2",IF(D11="0:2","2:0",IF(D11="1:2","2:1",ERR)))))</f>
        <v>2:0</v>
      </c>
      <c r="L4" s="18" t="str">
        <f>IF(D12="","",IF(D12="2:0","0:2",IF(D12="2:1","1:2",IF(D12="0:2","2:0",IF(D12="1:2","2:1",ERR)))))</f>
        <v>0:2</v>
      </c>
      <c r="M4" s="18" t="str">
        <f>IF(D13="","",IF(D13="2:0","0:2",IF(D13="2:1","1:2",IF(D13="0:2","2:0",IF(D13="1:2","2:1",ERR)))))</f>
        <v>2:0</v>
      </c>
      <c r="N4" s="38">
        <f t="shared" si="0"/>
        <v>34</v>
      </c>
      <c r="O4" s="37">
        <f t="shared" si="1"/>
        <v>1</v>
      </c>
      <c r="P4" s="14">
        <f t="shared" si="1"/>
        <v>5</v>
      </c>
    </row>
    <row r="5" spans="1:17" x14ac:dyDescent="0.2">
      <c r="A5" s="17" t="str">
        <f>Seznam!B20</f>
        <v>Kosinová Monika</v>
      </c>
      <c r="B5" s="21" t="s">
        <v>37</v>
      </c>
      <c r="C5" s="21" t="s">
        <v>35</v>
      </c>
      <c r="D5" s="21" t="s">
        <v>35</v>
      </c>
      <c r="E5" s="39" t="s">
        <v>20</v>
      </c>
      <c r="F5" s="18" t="str">
        <f>IF(E6="","",IF(E6="2:0","0:2",IF(E6="2:1","1:2",IF(E6="0:2","2:0",IF(E6="1:2","2:1",ERR)))))</f>
        <v>2:1</v>
      </c>
      <c r="G5" s="18" t="str">
        <f>IF(E7="","",IF(E7="2:0","0:2",IF(E7="2:1","1:2",IF(E7="0:2","2:0",IF(E7="1:2","2:1",ERR)))))</f>
        <v>1:2</v>
      </c>
      <c r="H5" s="18" t="str">
        <f>IF(E8="","",IF(E8="2:0","0:2",IF(E8="2:1","1:2",IF(E8="0:2","2:0",IF(E8="1:2","2:1",ERR)))))</f>
        <v>1:2</v>
      </c>
      <c r="I5" s="18" t="str">
        <f>IF(E9="","",IF(E9="2:0","0:2",IF(E9="2:1","1:2",IF(E9="0:2","2:0",IF(E9="1:2","2:1",ERR)))))</f>
        <v>0:2</v>
      </c>
      <c r="J5" s="18" t="str">
        <f>IF(E10="","",IF(E10="2:0","0:2",IF(E10="2:1","1:2",IF(E10="0:2","2:0",IF(E10="1:2","2:1",ERR)))))</f>
        <v>1:2</v>
      </c>
      <c r="K5" s="18" t="str">
        <f>IF(E11="","",IF(E11="2:0","0:2",IF(E11="2:1","1:2",IF(E11="0:2","2:0",IF(E11="1:2","2:1",ERR)))))</f>
        <v>2:0</v>
      </c>
      <c r="L5" s="18" t="str">
        <f>IF(E12="","",IF(E12="2:0","0:2",IF(E12="2:1","1:2",IF(E12="0:2","2:0",IF(E12="1:2","2:1",ERR)))))</f>
        <v>0:2</v>
      </c>
      <c r="M5" s="18" t="str">
        <f>IF(E13="","",IF(E13="2:0","0:2",IF(E13="2:1","1:2",IF(E13="0:2","2:0",IF(E13="1:2","2:1",ERR)))))</f>
        <v>1:2</v>
      </c>
      <c r="N5" s="38">
        <f t="shared" si="0"/>
        <v>24</v>
      </c>
      <c r="O5" s="37">
        <f t="shared" si="1"/>
        <v>1</v>
      </c>
      <c r="P5" s="14">
        <f t="shared" si="1"/>
        <v>9</v>
      </c>
    </row>
    <row r="6" spans="1:17" x14ac:dyDescent="0.2">
      <c r="A6" s="17" t="str">
        <f>Seznam!B21</f>
        <v>Nováková Lenka</v>
      </c>
      <c r="B6" s="21" t="s">
        <v>35</v>
      </c>
      <c r="C6" s="21" t="s">
        <v>35</v>
      </c>
      <c r="D6" s="21" t="s">
        <v>35</v>
      </c>
      <c r="E6" s="21" t="s">
        <v>36</v>
      </c>
      <c r="F6" s="39" t="s">
        <v>20</v>
      </c>
      <c r="G6" s="18" t="str">
        <f>IF(F7="","",IF(F7="2:0","0:2",IF(F7="2:1","1:2",IF(F7="0:2","2:0",IF(F7="1:2","2:1",ERR)))))</f>
        <v>0:2</v>
      </c>
      <c r="H6" s="18" t="str">
        <f>IF(F8="","",IF(F8="2:0","0:2",IF(F8="2:1","1:2",IF(F8="0:2","2:0",IF(F8="1:2","2:1",ERR)))))</f>
        <v>0:2</v>
      </c>
      <c r="I6" s="18" t="str">
        <f>IF(F9="","",IF(F9="2:0","0:2",IF(F9="2:1","1:2",IF(F9="0:2","2:0",IF(F9="1:2","2:1",ERR)))))</f>
        <v>0:2</v>
      </c>
      <c r="J6" s="18" t="str">
        <f>IF(F10="","",IF(F10="2:0","0:2",IF(F10="2:1","1:2",IF(F10="0:2","2:0",IF(F10="1:2","2:1",ERR)))))</f>
        <v>0:2</v>
      </c>
      <c r="K6" s="18" t="str">
        <f>IF(F11="","",IF(F11="2:0","0:2",IF(F11="2:1","1:2",IF(F11="0:2","2:0",IF(F11="1:2","2:1",ERR)))))</f>
        <v>2:1</v>
      </c>
      <c r="L6" s="18" t="str">
        <f>IF(F12="","",IF(F12="2:0","0:2",IF(F12="2:1","1:2",IF(F12="0:2","2:0",IF(F12="1:2","2:1",ERR)))))</f>
        <v>0:2</v>
      </c>
      <c r="M6" s="18" t="str">
        <f>IF(F13="","",IF(F13="2:0","0:2",IF(F13="2:1","1:2",IF(F13="0:2","2:0",IF(F13="1:2","2:1",ERR)))))</f>
        <v>0:2</v>
      </c>
      <c r="N6" s="38">
        <f t="shared" si="0"/>
        <v>15</v>
      </c>
      <c r="O6" s="37">
        <f t="shared" si="1"/>
        <v>1</v>
      </c>
      <c r="P6" s="14">
        <f t="shared" si="1"/>
        <v>11</v>
      </c>
    </row>
    <row r="7" spans="1:17" x14ac:dyDescent="0.2">
      <c r="A7" s="17" t="str">
        <f>Seznam!B22</f>
        <v>Pichová Iva</v>
      </c>
      <c r="B7" s="21" t="s">
        <v>35</v>
      </c>
      <c r="C7" s="21" t="s">
        <v>35</v>
      </c>
      <c r="D7" s="21" t="s">
        <v>35</v>
      </c>
      <c r="E7" s="21" t="s">
        <v>37</v>
      </c>
      <c r="F7" s="21" t="s">
        <v>34</v>
      </c>
      <c r="G7" s="39" t="s">
        <v>20</v>
      </c>
      <c r="H7" s="18" t="str">
        <f>IF(G8="","",IF(G8="2:0","0:2",IF(G8="2:1","1:2",IF(G8="0:2","2:0",IF(G8="1:2","2:1",ERR)))))</f>
        <v>0:2</v>
      </c>
      <c r="I7" s="18" t="str">
        <f>IF(G9="","",IF(G9="2:0","0:2",IF(G9="2:1","1:2",IF(G9="0:2","2:0",IF(G9="1:2","2:1",ERR)))))</f>
        <v>0:2</v>
      </c>
      <c r="J7" s="18" t="str">
        <f>IF(G10="","",IF(G10="2:0","0:2",IF(G10="2:1","1:2",IF(G10="0:2","2:0",IF(G10="1:2","2:1",ERR)))))</f>
        <v>0:2</v>
      </c>
      <c r="K7" s="18" t="str">
        <f>IF(G11="","",IF(G11="2:0","0:2",IF(G11="2:1","1:2",IF(G11="0:2","2:0",IF(G11="1:2","2:1",ERR)))))</f>
        <v>2:0</v>
      </c>
      <c r="L7" s="18" t="str">
        <f>IF(G12="","",IF(G12="2:0","0:2",IF(G12="2:1","1:2",IF(G12="0:2","2:0",IF(G12="1:2","2:1",ERR)))))</f>
        <v>0:2</v>
      </c>
      <c r="M7" s="18" t="str">
        <f>IF(G13="","",IF(G13="2:0","0:2",IF(G13="2:1","1:2",IF(G13="0:2","2:0",IF(G13="1:2","2:1",ERR)))))</f>
        <v>1:2</v>
      </c>
      <c r="N7" s="38">
        <f t="shared" si="0"/>
        <v>21</v>
      </c>
      <c r="O7" s="37">
        <f t="shared" si="1"/>
        <v>1</v>
      </c>
      <c r="P7" s="14">
        <f t="shared" si="1"/>
        <v>10</v>
      </c>
    </row>
    <row r="8" spans="1:17" x14ac:dyDescent="0.2">
      <c r="A8" s="17" t="str">
        <f>Seznam!B23</f>
        <v>Friebelová Yvona</v>
      </c>
      <c r="B8" s="21" t="s">
        <v>34</v>
      </c>
      <c r="C8" s="21" t="s">
        <v>35</v>
      </c>
      <c r="D8" s="21" t="s">
        <v>35</v>
      </c>
      <c r="E8" s="21" t="s">
        <v>37</v>
      </c>
      <c r="F8" s="21" t="s">
        <v>34</v>
      </c>
      <c r="G8" s="21" t="s">
        <v>34</v>
      </c>
      <c r="H8" s="39" t="s">
        <v>20</v>
      </c>
      <c r="I8" s="18" t="str">
        <f>IF(H9="","",IF(H9="2:0","0:2",IF(H9="2:1","1:2",IF(H9="0:2","2:0",IF(H9="1:2","2:1",ERR)))))</f>
        <v>0:2</v>
      </c>
      <c r="J8" s="18" t="str">
        <f>IF(H10="","",IF(H10="2:0","0:2",IF(H10="2:1","1:2",IF(H10="0:2","2:0",IF(H10="1:2","2:1",ERR)))))</f>
        <v>0:2</v>
      </c>
      <c r="K8" s="18" t="str">
        <f>IF(H11="","",IF(H11="2:0","0:2",IF(H11="2:1","1:2",IF(H11="0:2","2:0",IF(H11="1:2","2:1",ERR)))))</f>
        <v>2:0</v>
      </c>
      <c r="L8" s="18" t="str">
        <f>IF(H12="","",IF(H12="2:0","0:2",IF(H12="2:1","1:2",IF(H12="0:2","2:0",IF(H12="1:2","2:1",ERR)))))</f>
        <v>0:2</v>
      </c>
      <c r="M8" s="18" t="str">
        <f>IF(H13="","",IF(H13="2:0","0:2",IF(H13="2:1","1:2",IF(H13="0:2","2:0",IF(H13="1:2","2:1",ERR)))))</f>
        <v>2:0</v>
      </c>
      <c r="N8" s="38">
        <f t="shared" si="0"/>
        <v>29</v>
      </c>
      <c r="O8" s="37">
        <f>P21</f>
        <v>1</v>
      </c>
      <c r="P8" s="14">
        <f>Q21</f>
        <v>6</v>
      </c>
    </row>
    <row r="9" spans="1:17" x14ac:dyDescent="0.2">
      <c r="A9" s="51" t="str">
        <f>Seznam!B24</f>
        <v>Vondrová Monika</v>
      </c>
      <c r="B9" s="21" t="s">
        <v>36</v>
      </c>
      <c r="C9" s="21" t="s">
        <v>35</v>
      </c>
      <c r="D9" s="21" t="s">
        <v>34</v>
      </c>
      <c r="E9" s="21" t="s">
        <v>34</v>
      </c>
      <c r="F9" s="21" t="s">
        <v>34</v>
      </c>
      <c r="G9" s="21" t="s">
        <v>34</v>
      </c>
      <c r="H9" s="21" t="s">
        <v>34</v>
      </c>
      <c r="I9" s="39" t="s">
        <v>20</v>
      </c>
      <c r="J9" s="18" t="str">
        <f>IF(I10="","",IF(I10="2:0","0:2",IF(I10="2:1","1:2",IF(I10="0:2","2:0",IF(I10="1:2","2:1",ERR)))))</f>
        <v>0:2</v>
      </c>
      <c r="K9" s="18" t="str">
        <f>IF(I11="","",IF(I11="2:0","0:2",IF(I11="2:1","1:2",IF(I11="0:2","2:0",IF(I11="1:2","2:1",ERR)))))</f>
        <v>2:0</v>
      </c>
      <c r="L9" s="18" t="str">
        <f>IF(I12="","",IF(I12="2:0","0:2",IF(I12="2:1","1:2",IF(I12="0:2","2:0",IF(I12="1:2","2:1",ERR)))))</f>
        <v>2:0</v>
      </c>
      <c r="M9" s="18" t="str">
        <f>IF(I13="","",IF(I13="2:0","0:2",IF(I13="2:1","1:2",IF(I13="0:2","2:0",IF(I13="1:2","2:1",ERR)))))</f>
        <v>2:0</v>
      </c>
      <c r="N9" s="38">
        <f t="shared" si="0"/>
        <v>36</v>
      </c>
      <c r="O9" s="37">
        <f t="shared" si="1"/>
        <v>1</v>
      </c>
      <c r="P9" s="14">
        <f t="shared" si="1"/>
        <v>3</v>
      </c>
    </row>
    <row r="10" spans="1:17" x14ac:dyDescent="0.2">
      <c r="A10" s="17" t="str">
        <f>Seznam!B25</f>
        <v>Součková Kateřina</v>
      </c>
      <c r="B10" s="21" t="s">
        <v>34</v>
      </c>
      <c r="C10" s="21" t="s">
        <v>35</v>
      </c>
      <c r="D10" s="21" t="s">
        <v>37</v>
      </c>
      <c r="E10" s="21" t="s">
        <v>37</v>
      </c>
      <c r="F10" s="21" t="s">
        <v>34</v>
      </c>
      <c r="G10" s="21" t="s">
        <v>34</v>
      </c>
      <c r="H10" s="21" t="s">
        <v>34</v>
      </c>
      <c r="I10" s="21" t="s">
        <v>34</v>
      </c>
      <c r="J10" s="39" t="s">
        <v>20</v>
      </c>
      <c r="K10" s="18" t="str">
        <f>IF(J11="","",IF(J11="2:0","0:2",IF(J11="2:1","1:2",IF(J11="0:2","2:0",IF(J11="1:2","2:1",ERR)))))</f>
        <v>2:0</v>
      </c>
      <c r="L10" s="18" t="str">
        <f>IF(J12="","",IF(J12="2:0","0:2",IF(J12="2:1","1:2",IF(J12="0:2","2:0",IF(J12="1:2","2:1",ERR)))))</f>
        <v>2:0</v>
      </c>
      <c r="M10" s="18" t="str">
        <f>IF(J13="","",IF(J13="2:0","0:2",IF(J13="2:1","1:2",IF(J13="0:2","2:0",IF(J13="1:2","2:1",ERR)))))</f>
        <v>2:0</v>
      </c>
      <c r="N10" s="38">
        <f t="shared" si="0"/>
        <v>41</v>
      </c>
      <c r="O10" s="37">
        <f t="shared" si="1"/>
        <v>1</v>
      </c>
      <c r="P10" s="14">
        <f t="shared" si="1"/>
        <v>2</v>
      </c>
    </row>
    <row r="11" spans="1:17" x14ac:dyDescent="0.2">
      <c r="A11" s="17" t="str">
        <f>Seznam!B26</f>
        <v>Teichmanová Dáša</v>
      </c>
      <c r="B11" s="21" t="s">
        <v>35</v>
      </c>
      <c r="C11" s="21" t="s">
        <v>35</v>
      </c>
      <c r="D11" s="21" t="s">
        <v>35</v>
      </c>
      <c r="E11" s="21" t="s">
        <v>35</v>
      </c>
      <c r="F11" s="21" t="s">
        <v>36</v>
      </c>
      <c r="G11" s="21" t="s">
        <v>35</v>
      </c>
      <c r="H11" s="21" t="s">
        <v>35</v>
      </c>
      <c r="I11" s="21" t="s">
        <v>35</v>
      </c>
      <c r="J11" s="21" t="s">
        <v>35</v>
      </c>
      <c r="K11" s="39" t="s">
        <v>20</v>
      </c>
      <c r="L11" s="18" t="str">
        <f>IF(K12="","",IF(K12="2:0","0:2",IF(K12="2:1","1:2",IF(K12="0:2","2:0",IF(K12="1:2","2:1",ERR)))))</f>
        <v>0:2</v>
      </c>
      <c r="M11" s="18" t="str">
        <f>IF(K13="","",IF(K13="2:0","0:2",IF(K13="2:1","1:2",IF(K13="0:2","2:0",IF(K13="1:2","2:1",ERR)))))</f>
        <v>0:2</v>
      </c>
      <c r="N11" s="38">
        <f t="shared" si="0"/>
        <v>12</v>
      </c>
      <c r="O11" s="37">
        <f t="shared" si="1"/>
        <v>1</v>
      </c>
      <c r="P11" s="14">
        <f t="shared" si="1"/>
        <v>12</v>
      </c>
    </row>
    <row r="12" spans="1:17" x14ac:dyDescent="0.2">
      <c r="A12" s="17" t="str">
        <f>Seznam!B27</f>
        <v>Teichmanová Jitka</v>
      </c>
      <c r="B12" s="21" t="s">
        <v>37</v>
      </c>
      <c r="C12" s="21" t="s">
        <v>35</v>
      </c>
      <c r="D12" s="21" t="s">
        <v>34</v>
      </c>
      <c r="E12" s="21" t="s">
        <v>34</v>
      </c>
      <c r="F12" s="21" t="s">
        <v>34</v>
      </c>
      <c r="G12" s="21" t="s">
        <v>34</v>
      </c>
      <c r="H12" s="21" t="s">
        <v>34</v>
      </c>
      <c r="I12" s="21" t="s">
        <v>35</v>
      </c>
      <c r="J12" s="21" t="s">
        <v>35</v>
      </c>
      <c r="K12" s="21" t="s">
        <v>34</v>
      </c>
      <c r="L12" s="39" t="s">
        <v>20</v>
      </c>
      <c r="M12" s="18" t="str">
        <f>IF(L13="","",IF(L13="2:0","0:2",IF(L13="2:1","1:2",IF(L13="0:2","2:0",IF(L13="1:2","2:1",ERR)))))</f>
        <v>2:0</v>
      </c>
      <c r="N12" s="38">
        <f t="shared" si="0"/>
        <v>35</v>
      </c>
      <c r="O12" s="37">
        <f t="shared" si="1"/>
        <v>1</v>
      </c>
      <c r="P12" s="14">
        <f t="shared" si="1"/>
        <v>4</v>
      </c>
    </row>
    <row r="13" spans="1:17" ht="13.5" thickBot="1" x14ac:dyDescent="0.25">
      <c r="A13" s="32" t="str">
        <f>Seznam!B28</f>
        <v>Teichmanová Andrea</v>
      </c>
      <c r="B13" s="13" t="s">
        <v>37</v>
      </c>
      <c r="C13" s="13" t="s">
        <v>35</v>
      </c>
      <c r="D13" s="13" t="s">
        <v>35</v>
      </c>
      <c r="E13" s="13" t="s">
        <v>37</v>
      </c>
      <c r="F13" s="13" t="s">
        <v>34</v>
      </c>
      <c r="G13" s="13" t="s">
        <v>37</v>
      </c>
      <c r="H13" s="53" t="s">
        <v>35</v>
      </c>
      <c r="I13" s="53" t="s">
        <v>35</v>
      </c>
      <c r="J13" s="53" t="s">
        <v>35</v>
      </c>
      <c r="K13" s="53" t="s">
        <v>34</v>
      </c>
      <c r="L13" s="53" t="s">
        <v>35</v>
      </c>
      <c r="M13" s="54" t="s">
        <v>20</v>
      </c>
      <c r="N13" s="36">
        <f t="shared" si="0"/>
        <v>26</v>
      </c>
      <c r="O13" s="35">
        <f t="shared" si="1"/>
        <v>1</v>
      </c>
      <c r="P13" s="11">
        <f t="shared" si="1"/>
        <v>8</v>
      </c>
    </row>
    <row r="14" spans="1:17" ht="13.5" thickBot="1" x14ac:dyDescent="0.25">
      <c r="O14" s="34">
        <f>AVERAGE(O2:O7)</f>
        <v>1</v>
      </c>
    </row>
    <row r="15" spans="1:17" hidden="1" outlineLevel="1" x14ac:dyDescent="0.2">
      <c r="A15" s="6" t="str">
        <f t="shared" ref="A15:A26" si="2">A2</f>
        <v>Bejrová Pavlína</v>
      </c>
      <c r="B15" s="33" t="str">
        <f t="shared" ref="B15:M20" si="3">IF(B2="x","x",IF(B2="","Nehrano",IF(B2="2:0",4,IF(B2="2:1",4,IF(B2="0:2",1,IF(B2="1:2",2,0))))))</f>
        <v>x</v>
      </c>
      <c r="C15" s="33">
        <f t="shared" si="3"/>
        <v>1</v>
      </c>
      <c r="D15" s="33">
        <f t="shared" si="3"/>
        <v>2</v>
      </c>
      <c r="E15" s="33">
        <f t="shared" si="3"/>
        <v>2</v>
      </c>
      <c r="F15" s="33">
        <f t="shared" si="3"/>
        <v>4</v>
      </c>
      <c r="G15" s="33">
        <f t="shared" si="3"/>
        <v>4</v>
      </c>
      <c r="H15" s="33">
        <f t="shared" si="3"/>
        <v>1</v>
      </c>
      <c r="I15" s="33">
        <f t="shared" si="3"/>
        <v>4</v>
      </c>
      <c r="J15" s="33">
        <f t="shared" si="3"/>
        <v>1</v>
      </c>
      <c r="K15" s="33">
        <f t="shared" si="3"/>
        <v>4</v>
      </c>
      <c r="L15" s="33">
        <f t="shared" si="3"/>
        <v>2</v>
      </c>
      <c r="M15" s="33">
        <f t="shared" si="3"/>
        <v>2</v>
      </c>
      <c r="N15">
        <f>SUM(B15:M15)</f>
        <v>27</v>
      </c>
      <c r="O15">
        <f>COUNT((B15:M15))</f>
        <v>11</v>
      </c>
      <c r="P15" s="8">
        <f t="shared" ref="P15:P25" si="4">(O15/11)</f>
        <v>1</v>
      </c>
      <c r="Q15">
        <f>_xlfn.RANK.EQ(N15,$N$15:$N$26)</f>
        <v>7</v>
      </c>
    </row>
    <row r="16" spans="1:17" hidden="1" outlineLevel="1" x14ac:dyDescent="0.2">
      <c r="A16" s="6" t="str">
        <f t="shared" si="2"/>
        <v>Endlichová Petra</v>
      </c>
      <c r="B16" s="33">
        <f t="shared" si="3"/>
        <v>4</v>
      </c>
      <c r="C16" s="33" t="str">
        <f t="shared" si="3"/>
        <v>x</v>
      </c>
      <c r="D16" s="33">
        <f t="shared" si="3"/>
        <v>4</v>
      </c>
      <c r="E16" s="33">
        <f t="shared" si="3"/>
        <v>4</v>
      </c>
      <c r="F16" s="33">
        <f t="shared" si="3"/>
        <v>4</v>
      </c>
      <c r="G16" s="33">
        <f t="shared" si="3"/>
        <v>4</v>
      </c>
      <c r="H16" s="33">
        <f t="shared" si="3"/>
        <v>4</v>
      </c>
      <c r="I16" s="33">
        <f t="shared" si="3"/>
        <v>4</v>
      </c>
      <c r="J16" s="33">
        <f t="shared" si="3"/>
        <v>4</v>
      </c>
      <c r="K16" s="33">
        <f t="shared" si="3"/>
        <v>4</v>
      </c>
      <c r="L16" s="33">
        <f t="shared" si="3"/>
        <v>4</v>
      </c>
      <c r="M16" s="33">
        <f t="shared" si="3"/>
        <v>4</v>
      </c>
      <c r="N16">
        <f t="shared" ref="N16:N26" si="5">SUM(B16:M16)</f>
        <v>44</v>
      </c>
      <c r="O16">
        <f t="shared" ref="O16:O26" si="6">COUNT((B16:M16))</f>
        <v>11</v>
      </c>
      <c r="P16" s="8">
        <f t="shared" si="4"/>
        <v>1</v>
      </c>
      <c r="Q16">
        <f t="shared" ref="Q16:Q26" si="7">_xlfn.RANK.EQ(N16,$N$15:$N$26)</f>
        <v>1</v>
      </c>
    </row>
    <row r="17" spans="1:17" hidden="1" outlineLevel="1" x14ac:dyDescent="0.2">
      <c r="A17" s="6" t="str">
        <f t="shared" si="2"/>
        <v>Klementová Věra</v>
      </c>
      <c r="B17" s="33">
        <f t="shared" si="3"/>
        <v>4</v>
      </c>
      <c r="C17" s="33">
        <f t="shared" si="3"/>
        <v>2</v>
      </c>
      <c r="D17" s="33" t="str">
        <f t="shared" si="3"/>
        <v>x</v>
      </c>
      <c r="E17" s="33">
        <f t="shared" si="3"/>
        <v>4</v>
      </c>
      <c r="F17" s="33">
        <f t="shared" si="3"/>
        <v>4</v>
      </c>
      <c r="G17" s="33">
        <f t="shared" si="3"/>
        <v>4</v>
      </c>
      <c r="H17" s="33">
        <f t="shared" si="3"/>
        <v>4</v>
      </c>
      <c r="I17" s="33">
        <f t="shared" si="3"/>
        <v>1</v>
      </c>
      <c r="J17" s="33">
        <f t="shared" si="3"/>
        <v>2</v>
      </c>
      <c r="K17" s="33">
        <f t="shared" si="3"/>
        <v>4</v>
      </c>
      <c r="L17" s="33">
        <f t="shared" si="3"/>
        <v>1</v>
      </c>
      <c r="M17" s="33">
        <f t="shared" si="3"/>
        <v>4</v>
      </c>
      <c r="N17">
        <f t="shared" si="5"/>
        <v>34</v>
      </c>
      <c r="O17">
        <f t="shared" si="6"/>
        <v>11</v>
      </c>
      <c r="P17" s="8">
        <f t="shared" si="4"/>
        <v>1</v>
      </c>
      <c r="Q17">
        <f t="shared" si="7"/>
        <v>5</v>
      </c>
    </row>
    <row r="18" spans="1:17" hidden="1" outlineLevel="1" x14ac:dyDescent="0.2">
      <c r="A18" s="6" t="str">
        <f t="shared" si="2"/>
        <v>Kosinová Monika</v>
      </c>
      <c r="B18" s="33">
        <f t="shared" si="3"/>
        <v>4</v>
      </c>
      <c r="C18" s="33">
        <f t="shared" si="3"/>
        <v>1</v>
      </c>
      <c r="D18" s="33">
        <f t="shared" si="3"/>
        <v>1</v>
      </c>
      <c r="E18" s="33" t="str">
        <f t="shared" si="3"/>
        <v>x</v>
      </c>
      <c r="F18" s="33">
        <f t="shared" si="3"/>
        <v>4</v>
      </c>
      <c r="G18" s="33">
        <f t="shared" si="3"/>
        <v>2</v>
      </c>
      <c r="H18" s="33">
        <f t="shared" si="3"/>
        <v>2</v>
      </c>
      <c r="I18" s="33">
        <f t="shared" si="3"/>
        <v>1</v>
      </c>
      <c r="J18" s="33">
        <f t="shared" si="3"/>
        <v>2</v>
      </c>
      <c r="K18" s="33">
        <f t="shared" si="3"/>
        <v>4</v>
      </c>
      <c r="L18" s="33">
        <f t="shared" si="3"/>
        <v>1</v>
      </c>
      <c r="M18" s="33">
        <f t="shared" si="3"/>
        <v>2</v>
      </c>
      <c r="N18">
        <f t="shared" si="5"/>
        <v>24</v>
      </c>
      <c r="O18">
        <f t="shared" si="6"/>
        <v>11</v>
      </c>
      <c r="P18" s="8">
        <f t="shared" si="4"/>
        <v>1</v>
      </c>
      <c r="Q18">
        <f t="shared" si="7"/>
        <v>9</v>
      </c>
    </row>
    <row r="19" spans="1:17" hidden="1" outlineLevel="1" x14ac:dyDescent="0.2">
      <c r="A19" s="6" t="str">
        <f t="shared" si="2"/>
        <v>Nováková Lenka</v>
      </c>
      <c r="B19" s="33">
        <f t="shared" si="3"/>
        <v>1</v>
      </c>
      <c r="C19" s="33">
        <f t="shared" si="3"/>
        <v>1</v>
      </c>
      <c r="D19" s="33">
        <f t="shared" si="3"/>
        <v>1</v>
      </c>
      <c r="E19" s="33">
        <f t="shared" si="3"/>
        <v>2</v>
      </c>
      <c r="F19" s="33" t="str">
        <f t="shared" si="3"/>
        <v>x</v>
      </c>
      <c r="G19" s="33">
        <f t="shared" si="3"/>
        <v>1</v>
      </c>
      <c r="H19" s="33">
        <f t="shared" ref="H19:M19" si="8">IF(H6="x","x",IF(H6="","Nehrano",IF(H6="2:0",4,IF(H6="2:1",4,IF(H6="0:2",1,IF(H6="1:2",2,0))))))</f>
        <v>1</v>
      </c>
      <c r="I19" s="33">
        <f t="shared" si="8"/>
        <v>1</v>
      </c>
      <c r="J19" s="33">
        <f t="shared" si="8"/>
        <v>1</v>
      </c>
      <c r="K19" s="33">
        <f t="shared" si="8"/>
        <v>4</v>
      </c>
      <c r="L19" s="33">
        <f t="shared" si="8"/>
        <v>1</v>
      </c>
      <c r="M19" s="33">
        <f t="shared" si="8"/>
        <v>1</v>
      </c>
      <c r="N19">
        <f t="shared" si="5"/>
        <v>15</v>
      </c>
      <c r="O19">
        <f t="shared" si="6"/>
        <v>11</v>
      </c>
      <c r="P19" s="8">
        <f t="shared" si="4"/>
        <v>1</v>
      </c>
      <c r="Q19">
        <f t="shared" si="7"/>
        <v>11</v>
      </c>
    </row>
    <row r="20" spans="1:17" hidden="1" outlineLevel="1" x14ac:dyDescent="0.2">
      <c r="A20" s="6" t="str">
        <f t="shared" si="2"/>
        <v>Pichová Iva</v>
      </c>
      <c r="B20" s="33">
        <f t="shared" si="3"/>
        <v>1</v>
      </c>
      <c r="C20" s="33">
        <f t="shared" si="3"/>
        <v>1</v>
      </c>
      <c r="D20" s="33">
        <f t="shared" si="3"/>
        <v>1</v>
      </c>
      <c r="E20" s="33">
        <f t="shared" si="3"/>
        <v>4</v>
      </c>
      <c r="F20" s="33">
        <f t="shared" si="3"/>
        <v>4</v>
      </c>
      <c r="G20" s="33" t="str">
        <f t="shared" si="3"/>
        <v>x</v>
      </c>
      <c r="H20" s="33">
        <f t="shared" ref="H20:M20" si="9">IF(H7="x","x",IF(H7="","Nehrano",IF(H7="2:0",4,IF(H7="2:1",4,IF(H7="0:2",1,IF(H7="1:2",2,0))))))</f>
        <v>1</v>
      </c>
      <c r="I20" s="33">
        <f t="shared" si="9"/>
        <v>1</v>
      </c>
      <c r="J20" s="33">
        <f t="shared" si="9"/>
        <v>1</v>
      </c>
      <c r="K20" s="33">
        <f t="shared" si="9"/>
        <v>4</v>
      </c>
      <c r="L20" s="33">
        <f t="shared" si="9"/>
        <v>1</v>
      </c>
      <c r="M20" s="33">
        <f t="shared" si="9"/>
        <v>2</v>
      </c>
      <c r="N20">
        <f t="shared" si="5"/>
        <v>21</v>
      </c>
      <c r="O20">
        <f t="shared" si="6"/>
        <v>11</v>
      </c>
      <c r="P20" s="8">
        <f t="shared" si="4"/>
        <v>1</v>
      </c>
      <c r="Q20">
        <f t="shared" si="7"/>
        <v>10</v>
      </c>
    </row>
    <row r="21" spans="1:17" hidden="1" outlineLevel="1" x14ac:dyDescent="0.2">
      <c r="A21" s="6" t="str">
        <f t="shared" si="2"/>
        <v>Friebelová Yvona</v>
      </c>
      <c r="B21" s="33">
        <f t="shared" ref="B21:M21" si="10">IF(B8="x","x",IF(B8="","Nehrano",IF(B8="2:0",4,IF(B8="2:1",4,IF(B8="0:2",1,IF(B8="1:2",2,0))))))</f>
        <v>4</v>
      </c>
      <c r="C21" s="33">
        <f t="shared" si="10"/>
        <v>1</v>
      </c>
      <c r="D21" s="33">
        <f t="shared" si="10"/>
        <v>1</v>
      </c>
      <c r="E21" s="33">
        <f t="shared" si="10"/>
        <v>4</v>
      </c>
      <c r="F21" s="33">
        <f t="shared" si="10"/>
        <v>4</v>
      </c>
      <c r="G21" s="33">
        <f t="shared" si="10"/>
        <v>4</v>
      </c>
      <c r="H21" s="33" t="str">
        <f t="shared" si="10"/>
        <v>x</v>
      </c>
      <c r="I21" s="33">
        <f t="shared" si="10"/>
        <v>1</v>
      </c>
      <c r="J21" s="33">
        <f t="shared" si="10"/>
        <v>1</v>
      </c>
      <c r="K21" s="33">
        <f t="shared" si="10"/>
        <v>4</v>
      </c>
      <c r="L21" s="33">
        <f t="shared" si="10"/>
        <v>1</v>
      </c>
      <c r="M21" s="33">
        <f t="shared" si="10"/>
        <v>4</v>
      </c>
      <c r="N21">
        <f t="shared" si="5"/>
        <v>29</v>
      </c>
      <c r="O21">
        <f t="shared" si="6"/>
        <v>11</v>
      </c>
      <c r="P21" s="8">
        <f t="shared" si="4"/>
        <v>1</v>
      </c>
      <c r="Q21">
        <f t="shared" si="7"/>
        <v>6</v>
      </c>
    </row>
    <row r="22" spans="1:17" hidden="1" outlineLevel="1" x14ac:dyDescent="0.2">
      <c r="A22" s="6" t="str">
        <f t="shared" si="2"/>
        <v>Vondrová Monika</v>
      </c>
      <c r="B22" s="33">
        <f t="shared" ref="B22:M22" si="11">IF(B9="x","x",IF(B9="","Nehrano",IF(B9="2:0",4,IF(B9="2:1",4,IF(B9="0:2",1,IF(B9="1:2",2,0))))))</f>
        <v>2</v>
      </c>
      <c r="C22" s="33">
        <f t="shared" si="11"/>
        <v>1</v>
      </c>
      <c r="D22" s="33">
        <f t="shared" si="11"/>
        <v>4</v>
      </c>
      <c r="E22" s="33">
        <f t="shared" si="11"/>
        <v>4</v>
      </c>
      <c r="F22" s="33">
        <f t="shared" si="11"/>
        <v>4</v>
      </c>
      <c r="G22" s="33">
        <f t="shared" si="11"/>
        <v>4</v>
      </c>
      <c r="H22" s="33">
        <f t="shared" si="11"/>
        <v>4</v>
      </c>
      <c r="I22" s="33" t="str">
        <f t="shared" si="11"/>
        <v>x</v>
      </c>
      <c r="J22" s="33">
        <f t="shared" si="11"/>
        <v>1</v>
      </c>
      <c r="K22" s="33">
        <f t="shared" si="11"/>
        <v>4</v>
      </c>
      <c r="L22" s="33">
        <f t="shared" si="11"/>
        <v>4</v>
      </c>
      <c r="M22" s="33">
        <f t="shared" si="11"/>
        <v>4</v>
      </c>
      <c r="N22">
        <f t="shared" si="5"/>
        <v>36</v>
      </c>
      <c r="O22">
        <f t="shared" si="6"/>
        <v>11</v>
      </c>
      <c r="P22" s="8">
        <f t="shared" si="4"/>
        <v>1</v>
      </c>
      <c r="Q22">
        <f t="shared" si="7"/>
        <v>3</v>
      </c>
    </row>
    <row r="23" spans="1:17" hidden="1" outlineLevel="1" x14ac:dyDescent="0.2">
      <c r="A23" s="6" t="str">
        <f t="shared" si="2"/>
        <v>Součková Kateřina</v>
      </c>
      <c r="B23" s="33">
        <f t="shared" ref="B23:M23" si="12">IF(B10="x","x",IF(B10="","Nehrano",IF(B10="2:0",4,IF(B10="2:1",4,IF(B10="0:2",1,IF(B10="1:2",2,0))))))</f>
        <v>4</v>
      </c>
      <c r="C23" s="33">
        <f t="shared" si="12"/>
        <v>1</v>
      </c>
      <c r="D23" s="33">
        <f t="shared" si="12"/>
        <v>4</v>
      </c>
      <c r="E23" s="33">
        <f t="shared" si="12"/>
        <v>4</v>
      </c>
      <c r="F23" s="33">
        <f t="shared" si="12"/>
        <v>4</v>
      </c>
      <c r="G23" s="33">
        <f t="shared" si="12"/>
        <v>4</v>
      </c>
      <c r="H23" s="33">
        <f t="shared" si="12"/>
        <v>4</v>
      </c>
      <c r="I23" s="33">
        <f t="shared" si="12"/>
        <v>4</v>
      </c>
      <c r="J23" s="33" t="str">
        <f t="shared" si="12"/>
        <v>x</v>
      </c>
      <c r="K23" s="33">
        <f t="shared" si="12"/>
        <v>4</v>
      </c>
      <c r="L23" s="33">
        <f t="shared" si="12"/>
        <v>4</v>
      </c>
      <c r="M23" s="33">
        <f t="shared" si="12"/>
        <v>4</v>
      </c>
      <c r="N23">
        <f t="shared" si="5"/>
        <v>41</v>
      </c>
      <c r="O23">
        <f t="shared" si="6"/>
        <v>11</v>
      </c>
      <c r="P23" s="8">
        <f t="shared" si="4"/>
        <v>1</v>
      </c>
      <c r="Q23">
        <f t="shared" si="7"/>
        <v>2</v>
      </c>
    </row>
    <row r="24" spans="1:17" hidden="1" outlineLevel="1" x14ac:dyDescent="0.2">
      <c r="A24" s="6" t="str">
        <f t="shared" si="2"/>
        <v>Teichmanová Dáša</v>
      </c>
      <c r="B24" s="33">
        <f t="shared" ref="B24:M24" si="13">IF(B11="x","x",IF(B11="","Nehrano",IF(B11="2:0",4,IF(B11="2:1",4,IF(B11="0:2",1,IF(B11="1:2",2,0))))))</f>
        <v>1</v>
      </c>
      <c r="C24" s="33">
        <f t="shared" si="13"/>
        <v>1</v>
      </c>
      <c r="D24" s="33">
        <f t="shared" si="13"/>
        <v>1</v>
      </c>
      <c r="E24" s="33">
        <f t="shared" si="13"/>
        <v>1</v>
      </c>
      <c r="F24" s="33">
        <f t="shared" si="13"/>
        <v>2</v>
      </c>
      <c r="G24" s="33">
        <f t="shared" si="13"/>
        <v>1</v>
      </c>
      <c r="H24" s="33">
        <f t="shared" si="13"/>
        <v>1</v>
      </c>
      <c r="I24" s="33">
        <f t="shared" si="13"/>
        <v>1</v>
      </c>
      <c r="J24" s="33">
        <f t="shared" si="13"/>
        <v>1</v>
      </c>
      <c r="K24" s="33" t="str">
        <f t="shared" si="13"/>
        <v>x</v>
      </c>
      <c r="L24" s="33">
        <f t="shared" si="13"/>
        <v>1</v>
      </c>
      <c r="M24" s="33">
        <f t="shared" si="13"/>
        <v>1</v>
      </c>
      <c r="N24">
        <f t="shared" si="5"/>
        <v>12</v>
      </c>
      <c r="O24">
        <f t="shared" si="6"/>
        <v>11</v>
      </c>
      <c r="P24" s="8">
        <f t="shared" si="4"/>
        <v>1</v>
      </c>
      <c r="Q24">
        <f t="shared" si="7"/>
        <v>12</v>
      </c>
    </row>
    <row r="25" spans="1:17" hidden="1" outlineLevel="1" x14ac:dyDescent="0.2">
      <c r="A25" s="6" t="str">
        <f t="shared" si="2"/>
        <v>Teichmanová Jitka</v>
      </c>
      <c r="B25" s="33">
        <f t="shared" ref="B25:M25" si="14">IF(B12="x","x",IF(B12="","Nehrano",IF(B12="2:0",4,IF(B12="2:1",4,IF(B12="0:2",1,IF(B12="1:2",2,0))))))</f>
        <v>4</v>
      </c>
      <c r="C25" s="33">
        <f t="shared" si="14"/>
        <v>1</v>
      </c>
      <c r="D25" s="33">
        <f t="shared" si="14"/>
        <v>4</v>
      </c>
      <c r="E25" s="33">
        <f t="shared" si="14"/>
        <v>4</v>
      </c>
      <c r="F25" s="33">
        <f t="shared" si="14"/>
        <v>4</v>
      </c>
      <c r="G25" s="33">
        <f t="shared" si="14"/>
        <v>4</v>
      </c>
      <c r="H25" s="33">
        <f t="shared" si="14"/>
        <v>4</v>
      </c>
      <c r="I25" s="33">
        <f>IF(I12="x","x",IF(I12="","Nehrano",IF(I12="2:0",4,IF(I12="2:1",4,IF(I12="0:2",1,IF(I12="1:2",2,0))))))</f>
        <v>1</v>
      </c>
      <c r="J25" s="33">
        <f t="shared" si="14"/>
        <v>1</v>
      </c>
      <c r="K25" s="33">
        <f t="shared" si="14"/>
        <v>4</v>
      </c>
      <c r="L25" s="33" t="str">
        <f t="shared" si="14"/>
        <v>x</v>
      </c>
      <c r="M25" s="33">
        <f t="shared" si="14"/>
        <v>4</v>
      </c>
      <c r="N25">
        <f t="shared" si="5"/>
        <v>35</v>
      </c>
      <c r="O25">
        <f t="shared" si="6"/>
        <v>11</v>
      </c>
      <c r="P25" s="8">
        <f t="shared" si="4"/>
        <v>1</v>
      </c>
      <c r="Q25">
        <f t="shared" si="7"/>
        <v>4</v>
      </c>
    </row>
    <row r="26" spans="1:17" hidden="1" outlineLevel="1" x14ac:dyDescent="0.2">
      <c r="A26" s="6" t="str">
        <f t="shared" si="2"/>
        <v>Teichmanová Andrea</v>
      </c>
      <c r="B26" s="33">
        <f t="shared" ref="B26:M26" si="15">IF(B13="x","x",IF(B13="","Nehrano",IF(B13="2:0",4,IF(B13="2:1",4,IF(B13="0:2",1,IF(B13="1:2",2,0))))))</f>
        <v>4</v>
      </c>
      <c r="C26" s="33">
        <f t="shared" si="15"/>
        <v>1</v>
      </c>
      <c r="D26" s="33">
        <f t="shared" si="15"/>
        <v>1</v>
      </c>
      <c r="E26" s="33">
        <f t="shared" si="15"/>
        <v>4</v>
      </c>
      <c r="F26" s="33">
        <f t="shared" si="15"/>
        <v>4</v>
      </c>
      <c r="G26" s="33">
        <f t="shared" si="15"/>
        <v>4</v>
      </c>
      <c r="H26" s="33">
        <f t="shared" si="15"/>
        <v>1</v>
      </c>
      <c r="I26" s="33">
        <f>IF(I13="x","x",IF(I13="","Nehrano",IF(I13="2:0",4,IF(I13="2:1",4,IF(I13="0:2",1,IF(I13="1:2",2,0))))))</f>
        <v>1</v>
      </c>
      <c r="J26" s="33">
        <f t="shared" si="15"/>
        <v>1</v>
      </c>
      <c r="K26" s="33">
        <f t="shared" si="15"/>
        <v>4</v>
      </c>
      <c r="L26" s="33">
        <f t="shared" si="15"/>
        <v>1</v>
      </c>
      <c r="M26" s="33" t="str">
        <f t="shared" si="15"/>
        <v>x</v>
      </c>
      <c r="N26">
        <f t="shared" si="5"/>
        <v>26</v>
      </c>
      <c r="O26">
        <f t="shared" si="6"/>
        <v>11</v>
      </c>
      <c r="P26" s="8">
        <f>(O26/11)</f>
        <v>1</v>
      </c>
      <c r="Q26">
        <f t="shared" si="7"/>
        <v>8</v>
      </c>
    </row>
    <row r="27" spans="1:17" collapsed="1" x14ac:dyDescent="0.2">
      <c r="N27" s="6" t="s">
        <v>19</v>
      </c>
    </row>
    <row r="28" spans="1:17" x14ac:dyDescent="0.2">
      <c r="N28" s="7">
        <v>0</v>
      </c>
      <c r="O28" s="7">
        <v>1</v>
      </c>
    </row>
  </sheetData>
  <conditionalFormatting sqref="N28:O28">
    <cfRule type="colorScale" priority="1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N28:O28 O2:O14">
    <cfRule type="colorScale" priority="2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N2:N13">
    <cfRule type="colorScale" priority="18">
      <colorScale>
        <cfvo type="min"/>
        <cfvo type="max"/>
        <color theme="0"/>
        <color rgb="FFFFC000"/>
      </colorScale>
    </cfRule>
  </conditionalFormatting>
  <pageMargins left="0.70866141732283472" right="0.70866141732283472" top="0.78740157480314965" bottom="0.78740157480314965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Seznam</vt:lpstr>
      <vt:lpstr>Muži</vt:lpstr>
      <vt:lpstr>Ženy</vt:lpstr>
      <vt:lpstr>Ženy!Oblast_tisku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</dc:creator>
  <cp:lastModifiedBy>Michal Souček</cp:lastModifiedBy>
  <cp:lastPrinted>2020-06-01T05:54:00Z</cp:lastPrinted>
  <dcterms:created xsi:type="dcterms:W3CDTF">2010-05-16T09:19:30Z</dcterms:created>
  <dcterms:modified xsi:type="dcterms:W3CDTF">2022-10-17T14:33:01Z</dcterms:modified>
</cp:coreProperties>
</file>