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ichal Souček\Downloads\"/>
    </mc:Choice>
  </mc:AlternateContent>
  <xr:revisionPtr revIDLastSave="0" documentId="13_ncr:1_{3D5273F9-B537-4C97-89E1-771CD5BCD7E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eznam" sheetId="1" r:id="rId1"/>
    <sheet name="Muži" sheetId="2" r:id="rId2"/>
    <sheet name="Ženy" sheetId="3" r:id="rId3"/>
  </sheets>
  <definedNames>
    <definedName name="_xlnm.Print_Area" localSheetId="2">Ženy!$A$1:$L$4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" i="3" l="1"/>
  <c r="A12" i="3" s="1"/>
  <c r="A4" i="3"/>
  <c r="D1" i="3" s="1"/>
  <c r="A5" i="3"/>
  <c r="E1" i="3" s="1"/>
  <c r="A6" i="3"/>
  <c r="A15" i="3" s="1"/>
  <c r="A7" i="3"/>
  <c r="A16" i="3" s="1"/>
  <c r="A8" i="3"/>
  <c r="H1" i="3" s="1"/>
  <c r="A9" i="3"/>
  <c r="I1" i="3" s="1"/>
  <c r="A2" i="3"/>
  <c r="A3" i="2"/>
  <c r="C1" i="2" s="1"/>
  <c r="A4" i="2"/>
  <c r="A15" i="2" s="1"/>
  <c r="A5" i="2"/>
  <c r="E1" i="2" s="1"/>
  <c r="A6" i="2"/>
  <c r="F1" i="2" s="1"/>
  <c r="A7" i="2"/>
  <c r="A8" i="2"/>
  <c r="H1" i="2" s="1"/>
  <c r="A9" i="2"/>
  <c r="A10" i="2"/>
  <c r="A2" i="2"/>
  <c r="A13" i="2" s="1"/>
  <c r="I18" i="3"/>
  <c r="H18" i="3"/>
  <c r="G18" i="3"/>
  <c r="F18" i="3"/>
  <c r="E18" i="3"/>
  <c r="D18" i="3"/>
  <c r="C18" i="3"/>
  <c r="B18" i="3"/>
  <c r="H17" i="3"/>
  <c r="G17" i="3"/>
  <c r="F17" i="3"/>
  <c r="E17" i="3"/>
  <c r="D17" i="3"/>
  <c r="C17" i="3"/>
  <c r="B17" i="3"/>
  <c r="G16" i="3"/>
  <c r="F16" i="3"/>
  <c r="E16" i="3"/>
  <c r="D16" i="3"/>
  <c r="C16" i="3"/>
  <c r="B16" i="3"/>
  <c r="F15" i="3"/>
  <c r="E15" i="3"/>
  <c r="D15" i="3"/>
  <c r="C15" i="3"/>
  <c r="B15" i="3"/>
  <c r="E14" i="3"/>
  <c r="D14" i="3"/>
  <c r="C14" i="3"/>
  <c r="B14" i="3"/>
  <c r="D13" i="3"/>
  <c r="C13" i="3"/>
  <c r="B13" i="3"/>
  <c r="C12" i="3"/>
  <c r="B12" i="3"/>
  <c r="B11" i="3"/>
  <c r="A18" i="3"/>
  <c r="I8" i="3"/>
  <c r="I17" i="3" s="1"/>
  <c r="A17" i="3"/>
  <c r="I7" i="3"/>
  <c r="I16" i="3" s="1"/>
  <c r="H7" i="3"/>
  <c r="H16" i="3" s="1"/>
  <c r="I6" i="3"/>
  <c r="I15" i="3" s="1"/>
  <c r="H6" i="3"/>
  <c r="H15" i="3" s="1"/>
  <c r="G6" i="3"/>
  <c r="G15" i="3" s="1"/>
  <c r="I5" i="3"/>
  <c r="I14" i="3" s="1"/>
  <c r="H5" i="3"/>
  <c r="H14" i="3" s="1"/>
  <c r="G5" i="3"/>
  <c r="G14" i="3" s="1"/>
  <c r="F5" i="3"/>
  <c r="F14" i="3" s="1"/>
  <c r="I4" i="3"/>
  <c r="I13" i="3" s="1"/>
  <c r="H4" i="3"/>
  <c r="H13" i="3" s="1"/>
  <c r="G4" i="3"/>
  <c r="G13" i="3" s="1"/>
  <c r="F4" i="3"/>
  <c r="F13" i="3" s="1"/>
  <c r="E4" i="3"/>
  <c r="E13" i="3" s="1"/>
  <c r="I3" i="3"/>
  <c r="I12" i="3" s="1"/>
  <c r="H3" i="3"/>
  <c r="H12" i="3" s="1"/>
  <c r="G3" i="3"/>
  <c r="G12" i="3" s="1"/>
  <c r="F3" i="3"/>
  <c r="F12" i="3" s="1"/>
  <c r="E3" i="3"/>
  <c r="E12" i="3" s="1"/>
  <c r="D3" i="3"/>
  <c r="D12" i="3" s="1"/>
  <c r="I2" i="3"/>
  <c r="I11" i="3" s="1"/>
  <c r="H2" i="3"/>
  <c r="H11" i="3" s="1"/>
  <c r="G2" i="3"/>
  <c r="G11" i="3" s="1"/>
  <c r="F2" i="3"/>
  <c r="F11" i="3" s="1"/>
  <c r="E2" i="3"/>
  <c r="E11" i="3" s="1"/>
  <c r="D2" i="3"/>
  <c r="D11" i="3" s="1"/>
  <c r="C2" i="3"/>
  <c r="C11" i="3" s="1"/>
  <c r="G1" i="3"/>
  <c r="J21" i="2"/>
  <c r="I21" i="2"/>
  <c r="H21" i="2"/>
  <c r="G21" i="2"/>
  <c r="F21" i="2"/>
  <c r="E21" i="2"/>
  <c r="D21" i="2"/>
  <c r="C21" i="2"/>
  <c r="B21" i="2"/>
  <c r="I20" i="2"/>
  <c r="H20" i="2"/>
  <c r="G20" i="2"/>
  <c r="F20" i="2"/>
  <c r="E20" i="2"/>
  <c r="D20" i="2"/>
  <c r="C20" i="2"/>
  <c r="B20" i="2"/>
  <c r="H19" i="2"/>
  <c r="G19" i="2"/>
  <c r="F19" i="2"/>
  <c r="E19" i="2"/>
  <c r="D19" i="2"/>
  <c r="C19" i="2"/>
  <c r="B19" i="2"/>
  <c r="G18" i="2"/>
  <c r="F18" i="2"/>
  <c r="E18" i="2"/>
  <c r="D18" i="2"/>
  <c r="C18" i="2"/>
  <c r="B18" i="2"/>
  <c r="F17" i="2"/>
  <c r="E17" i="2"/>
  <c r="D17" i="2"/>
  <c r="C17" i="2"/>
  <c r="B17" i="2"/>
  <c r="E16" i="2"/>
  <c r="D16" i="2"/>
  <c r="C16" i="2"/>
  <c r="B16" i="2"/>
  <c r="D15" i="2"/>
  <c r="C15" i="2"/>
  <c r="B15" i="2"/>
  <c r="C14" i="2"/>
  <c r="B14" i="2"/>
  <c r="B13" i="2"/>
  <c r="A21" i="2"/>
  <c r="J9" i="2"/>
  <c r="J20" i="2" s="1"/>
  <c r="A20" i="2"/>
  <c r="J8" i="2"/>
  <c r="J19" i="2" s="1"/>
  <c r="I8" i="2"/>
  <c r="I19" i="2" s="1"/>
  <c r="J7" i="2"/>
  <c r="J18" i="2" s="1"/>
  <c r="I7" i="2"/>
  <c r="I18" i="2" s="1"/>
  <c r="H7" i="2"/>
  <c r="H18" i="2" s="1"/>
  <c r="A18" i="2"/>
  <c r="J6" i="2"/>
  <c r="J17" i="2" s="1"/>
  <c r="I6" i="2"/>
  <c r="I17" i="2" s="1"/>
  <c r="H6" i="2"/>
  <c r="H17" i="2" s="1"/>
  <c r="G6" i="2"/>
  <c r="G17" i="2" s="1"/>
  <c r="J5" i="2"/>
  <c r="J16" i="2" s="1"/>
  <c r="I5" i="2"/>
  <c r="I16" i="2" s="1"/>
  <c r="H5" i="2"/>
  <c r="H16" i="2" s="1"/>
  <c r="G5" i="2"/>
  <c r="G16" i="2" s="1"/>
  <c r="F5" i="2"/>
  <c r="F16" i="2" s="1"/>
  <c r="J4" i="2"/>
  <c r="J15" i="2" s="1"/>
  <c r="I4" i="2"/>
  <c r="I15" i="2" s="1"/>
  <c r="H4" i="2"/>
  <c r="H15" i="2" s="1"/>
  <c r="G4" i="2"/>
  <c r="G15" i="2" s="1"/>
  <c r="F4" i="2"/>
  <c r="F15" i="2" s="1"/>
  <c r="E4" i="2"/>
  <c r="E15" i="2" s="1"/>
  <c r="J3" i="2"/>
  <c r="J14" i="2" s="1"/>
  <c r="I3" i="2"/>
  <c r="I14" i="2" s="1"/>
  <c r="H3" i="2"/>
  <c r="H14" i="2" s="1"/>
  <c r="G3" i="2"/>
  <c r="G14" i="2" s="1"/>
  <c r="F3" i="2"/>
  <c r="F14" i="2" s="1"/>
  <c r="E3" i="2"/>
  <c r="E14" i="2" s="1"/>
  <c r="D3" i="2"/>
  <c r="D14" i="2" s="1"/>
  <c r="J2" i="2"/>
  <c r="J13" i="2" s="1"/>
  <c r="I2" i="2"/>
  <c r="I13" i="2" s="1"/>
  <c r="H2" i="2"/>
  <c r="H13" i="2" s="1"/>
  <c r="G2" i="2"/>
  <c r="G13" i="2" s="1"/>
  <c r="F2" i="2"/>
  <c r="F13" i="2" s="1"/>
  <c r="E2" i="2"/>
  <c r="E13" i="2" s="1"/>
  <c r="D2" i="2"/>
  <c r="D13" i="2" s="1"/>
  <c r="C2" i="2"/>
  <c r="C13" i="2" s="1"/>
  <c r="J1" i="2"/>
  <c r="J15" i="3" l="1"/>
  <c r="J6" i="3" s="1"/>
  <c r="J17" i="3"/>
  <c r="J8" i="3" s="1"/>
  <c r="K16" i="3"/>
  <c r="F1" i="3"/>
  <c r="B1" i="3"/>
  <c r="A11" i="3"/>
  <c r="A14" i="2"/>
  <c r="D1" i="2"/>
  <c r="L19" i="2"/>
  <c r="A17" i="2"/>
  <c r="A19" i="2"/>
  <c r="A16" i="2"/>
  <c r="L15" i="2"/>
  <c r="J12" i="3"/>
  <c r="L13" i="2"/>
  <c r="L16" i="2"/>
  <c r="L18" i="2"/>
  <c r="L21" i="2"/>
  <c r="J13" i="3"/>
  <c r="K12" i="3"/>
  <c r="K15" i="3"/>
  <c r="J16" i="3"/>
  <c r="L20" i="2"/>
  <c r="L14" i="2"/>
  <c r="K11" i="3"/>
  <c r="J11" i="3"/>
  <c r="K18" i="3"/>
  <c r="L17" i="2"/>
  <c r="K14" i="3"/>
  <c r="G1" i="2"/>
  <c r="A13" i="3"/>
  <c r="K13" i="3"/>
  <c r="K17" i="3"/>
  <c r="I1" i="2"/>
  <c r="K14" i="2"/>
  <c r="K17" i="2"/>
  <c r="K20" i="2"/>
  <c r="J14" i="3"/>
  <c r="J18" i="3"/>
  <c r="A14" i="3"/>
  <c r="K15" i="2"/>
  <c r="K18" i="2"/>
  <c r="K21" i="2"/>
  <c r="C1" i="3"/>
  <c r="B1" i="2"/>
  <c r="K13" i="2"/>
  <c r="K16" i="2"/>
  <c r="K19" i="2"/>
  <c r="L13" i="3" l="1"/>
  <c r="K4" i="3" s="1"/>
  <c r="L15" i="3"/>
  <c r="K6" i="3" s="1"/>
  <c r="L16" i="3"/>
  <c r="K7" i="3" s="1"/>
  <c r="L11" i="3"/>
  <c r="K2" i="3" s="1"/>
  <c r="L18" i="3"/>
  <c r="K9" i="3" s="1"/>
  <c r="L17" i="3"/>
  <c r="K8" i="3" s="1"/>
  <c r="L12" i="3"/>
  <c r="K3" i="3" s="1"/>
  <c r="L14" i="3"/>
  <c r="K5" i="3" s="1"/>
  <c r="M15" i="3"/>
  <c r="L6" i="3" s="1"/>
  <c r="M17" i="2"/>
  <c r="L6" i="2" s="1"/>
  <c r="M19" i="2"/>
  <c r="L8" i="2" s="1"/>
  <c r="M21" i="2"/>
  <c r="L10" i="2" s="1"/>
  <c r="M18" i="2"/>
  <c r="L7" i="2" s="1"/>
  <c r="M16" i="2"/>
  <c r="L5" i="2" s="1"/>
  <c r="M13" i="2"/>
  <c r="L2" i="2" s="1"/>
  <c r="M14" i="2"/>
  <c r="L3" i="2" s="1"/>
  <c r="M20" i="2"/>
  <c r="L9" i="2" s="1"/>
  <c r="M15" i="2"/>
  <c r="L4" i="2" s="1"/>
  <c r="K3" i="2"/>
  <c r="N14" i="2"/>
  <c r="M3" i="2" s="1"/>
  <c r="M12" i="3"/>
  <c r="L3" i="3" s="1"/>
  <c r="J3" i="3"/>
  <c r="M16" i="3"/>
  <c r="L7" i="3" s="1"/>
  <c r="J7" i="3"/>
  <c r="N18" i="2"/>
  <c r="M7" i="2" s="1"/>
  <c r="K7" i="2"/>
  <c r="N15" i="2"/>
  <c r="M4" i="2" s="1"/>
  <c r="K4" i="2"/>
  <c r="M13" i="3"/>
  <c r="L4" i="3" s="1"/>
  <c r="J4" i="3"/>
  <c r="M18" i="3"/>
  <c r="L9" i="3" s="1"/>
  <c r="J9" i="3"/>
  <c r="M11" i="3"/>
  <c r="L2" i="3" s="1"/>
  <c r="J2" i="3"/>
  <c r="J5" i="3"/>
  <c r="M14" i="3"/>
  <c r="L5" i="3" s="1"/>
  <c r="K8" i="2"/>
  <c r="N19" i="2"/>
  <c r="M8" i="2" s="1"/>
  <c r="K5" i="2"/>
  <c r="N16" i="2"/>
  <c r="M5" i="2" s="1"/>
  <c r="N20" i="2"/>
  <c r="M9" i="2" s="1"/>
  <c r="K9" i="2"/>
  <c r="K2" i="2"/>
  <c r="N13" i="2"/>
  <c r="M2" i="2" s="1"/>
  <c r="N17" i="2"/>
  <c r="M6" i="2" s="1"/>
  <c r="K6" i="2"/>
  <c r="M17" i="3"/>
  <c r="L8" i="3" s="1"/>
  <c r="N21" i="2"/>
  <c r="M10" i="2" s="1"/>
  <c r="K10" i="2"/>
  <c r="K10" i="3" l="1"/>
  <c r="L11" i="2"/>
</calcChain>
</file>

<file path=xl/sharedStrings.xml><?xml version="1.0" encoding="utf-8"?>
<sst xmlns="http://schemas.openxmlformats.org/spreadsheetml/2006/main" count="47" uniqueCount="28">
  <si>
    <t>Pichová Iva</t>
  </si>
  <si>
    <t>Endlichová Petra</t>
  </si>
  <si>
    <t>Endlich Tomáš</t>
  </si>
  <si>
    <t>Klement Jiří</t>
  </si>
  <si>
    <t>Muži</t>
  </si>
  <si>
    <t>Ženy</t>
  </si>
  <si>
    <t>Balcar Jan</t>
  </si>
  <si>
    <t>Vondra Miroslav</t>
  </si>
  <si>
    <t>Vašata Tomáš</t>
  </si>
  <si>
    <t>Bejrová Pavlína</t>
  </si>
  <si>
    <t>Pich Jaroslav ml.</t>
  </si>
  <si>
    <t>Nováková Lenka</t>
  </si>
  <si>
    <t>Friebelová Yvona</t>
  </si>
  <si>
    <t>Teichmanová Dáša</t>
  </si>
  <si>
    <t>Teichmanová Andrea</t>
  </si>
  <si>
    <t>Antoš Pavel</t>
  </si>
  <si>
    <t>Teichman Ivoš</t>
  </si>
  <si>
    <t>Novák Šimon</t>
  </si>
  <si>
    <t>Tenisová liga 2025</t>
  </si>
  <si>
    <t>Kosinová Martina</t>
  </si>
  <si>
    <t>MUŽI</t>
  </si>
  <si>
    <t>BODY</t>
  </si>
  <si>
    <t>odehráno zápasů</t>
  </si>
  <si>
    <t>Pořadí v kategorii</t>
  </si>
  <si>
    <t>x</t>
  </si>
  <si>
    <t>Odehráno zápasů:</t>
  </si>
  <si>
    <t>ŽENY</t>
  </si>
  <si>
    <t>% zápasů odehráno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</si>
</sst>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  <charset val="238"/>
    </font>
    <font>
      <u/>
      <sz val="10"/>
      <color indexed="12"/>
      <name val="Arial"/>
      <family val="2"/>
      <charset val="238"/>
    </font>
    <font>
      <b/>
      <sz val="10"/>
      <name val="Arial"/>
      <family val="2"/>
      <charset val="238"/>
    </font>
    <font>
      <b/>
      <sz val="14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</font>
    <font>
      <b/>
      <sz val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 diagonalUp="1" diagonalDown="1">
      <left style="thin">
        <color indexed="64"/>
      </left>
      <right style="thin">
        <color indexed="64"/>
      </right>
      <top style="medium">
        <color indexed="64"/>
      </top>
      <bottom/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59">
    <xf numFmtId="0" fontId="0" fillId="0" borderId="0" xfId="0"/>
    <xf numFmtId="0" fontId="1" fillId="0" borderId="0" xfId="1" applyAlignment="1" applyProtection="1"/>
    <xf numFmtId="3" fontId="0" fillId="0" borderId="0" xfId="0" applyNumberFormat="1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vertical="center" textRotation="90"/>
    </xf>
    <xf numFmtId="0" fontId="4" fillId="0" borderId="0" xfId="0" applyFont="1"/>
    <xf numFmtId="0" fontId="5" fillId="0" borderId="0" xfId="0" applyFont="1"/>
    <xf numFmtId="0" fontId="2" fillId="3" borderId="0" xfId="0" applyFont="1" applyFill="1" applyAlignment="1">
      <alignment horizontal="center" vertical="center" textRotation="90"/>
    </xf>
    <xf numFmtId="0" fontId="2" fillId="2" borderId="0" xfId="0" applyFont="1" applyFill="1" applyAlignment="1">
      <alignment horizontal="center" vertical="center" textRotation="90"/>
    </xf>
    <xf numFmtId="0" fontId="6" fillId="0" borderId="1" xfId="0" applyFont="1" applyBorder="1" applyAlignment="1">
      <alignment textRotation="45" wrapText="1"/>
    </xf>
    <xf numFmtId="0" fontId="0" fillId="0" borderId="2" xfId="0" applyBorder="1" applyAlignment="1">
      <alignment textRotation="45"/>
    </xf>
    <xf numFmtId="0" fontId="0" fillId="0" borderId="3" xfId="0" applyBorder="1" applyAlignment="1">
      <alignment textRotation="45"/>
    </xf>
    <xf numFmtId="0" fontId="0" fillId="0" borderId="4" xfId="0" applyBorder="1" applyAlignment="1">
      <alignment textRotation="45"/>
    </xf>
    <xf numFmtId="0" fontId="2" fillId="0" borderId="4" xfId="0" applyFont="1" applyBorder="1" applyAlignment="1">
      <alignment textRotation="45"/>
    </xf>
    <xf numFmtId="0" fontId="0" fillId="0" borderId="5" xfId="0" applyBorder="1"/>
    <xf numFmtId="49" fontId="0" fillId="4" borderId="6" xfId="0" applyNumberFormat="1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2" fillId="0" borderId="7" xfId="0" applyFont="1" applyBorder="1" applyAlignment="1">
      <alignment horizontal="center"/>
    </xf>
    <xf numFmtId="9" fontId="0" fillId="0" borderId="8" xfId="0" applyNumberFormat="1" applyBorder="1"/>
    <xf numFmtId="0" fontId="2" fillId="0" borderId="8" xfId="0" applyFont="1" applyBorder="1" applyAlignment="1">
      <alignment horizontal="center"/>
    </xf>
    <xf numFmtId="0" fontId="0" fillId="0" borderId="9" xfId="0" applyBorder="1"/>
    <xf numFmtId="49" fontId="4" fillId="0" borderId="10" xfId="0" applyNumberFormat="1" applyFont="1" applyBorder="1" applyAlignment="1">
      <alignment horizontal="center"/>
    </xf>
    <xf numFmtId="49" fontId="0" fillId="4" borderId="10" xfId="0" applyNumberFormat="1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2" fillId="0" borderId="11" xfId="0" applyFont="1" applyBorder="1" applyAlignment="1">
      <alignment horizontal="center"/>
    </xf>
    <xf numFmtId="9" fontId="0" fillId="0" borderId="12" xfId="0" applyNumberFormat="1" applyBorder="1"/>
    <xf numFmtId="0" fontId="2" fillId="0" borderId="12" xfId="0" applyFont="1" applyBorder="1" applyAlignment="1">
      <alignment horizontal="center"/>
    </xf>
    <xf numFmtId="49" fontId="0" fillId="5" borderId="10" xfId="0" applyNumberFormat="1" applyFill="1" applyBorder="1" applyAlignment="1">
      <alignment horizontal="center"/>
    </xf>
    <xf numFmtId="0" fontId="0" fillId="5" borderId="10" xfId="0" applyFill="1" applyBorder="1" applyAlignment="1">
      <alignment horizontal="center"/>
    </xf>
    <xf numFmtId="0" fontId="4" fillId="5" borderId="10" xfId="0" applyFont="1" applyFill="1" applyBorder="1" applyAlignment="1">
      <alignment horizontal="center"/>
    </xf>
    <xf numFmtId="0" fontId="0" fillId="0" borderId="13" xfId="0" applyBorder="1"/>
    <xf numFmtId="49" fontId="4" fillId="0" borderId="14" xfId="0" applyNumberFormat="1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9" fontId="0" fillId="0" borderId="16" xfId="0" applyNumberFormat="1" applyBorder="1"/>
    <xf numFmtId="0" fontId="2" fillId="0" borderId="16" xfId="0" applyFont="1" applyBorder="1" applyAlignment="1">
      <alignment horizontal="center"/>
    </xf>
    <xf numFmtId="0" fontId="2" fillId="0" borderId="0" xfId="0" applyFont="1" applyAlignment="1">
      <alignment horizontal="center"/>
    </xf>
    <xf numFmtId="9" fontId="0" fillId="0" borderId="0" xfId="0" applyNumberFormat="1"/>
    <xf numFmtId="0" fontId="0" fillId="0" borderId="0" xfId="0" applyAlignment="1">
      <alignment horizontal="center" vertical="center"/>
    </xf>
    <xf numFmtId="2" fontId="0" fillId="0" borderId="0" xfId="0" applyNumberFormat="1"/>
    <xf numFmtId="0" fontId="6" fillId="0" borderId="1" xfId="0" applyFont="1" applyBorder="1" applyAlignment="1">
      <alignment textRotation="52" wrapText="1"/>
    </xf>
    <xf numFmtId="0" fontId="0" fillId="0" borderId="2" xfId="0" applyBorder="1" applyAlignment="1">
      <alignment textRotation="52"/>
    </xf>
    <xf numFmtId="0" fontId="4" fillId="0" borderId="3" xfId="0" applyFont="1" applyBorder="1" applyAlignment="1">
      <alignment textRotation="52"/>
    </xf>
    <xf numFmtId="0" fontId="4" fillId="0" borderId="2" xfId="0" applyFont="1" applyBorder="1" applyAlignment="1">
      <alignment textRotation="52"/>
    </xf>
    <xf numFmtId="0" fontId="4" fillId="0" borderId="17" xfId="0" applyFont="1" applyBorder="1" applyAlignment="1">
      <alignment textRotation="52"/>
    </xf>
    <xf numFmtId="0" fontId="0" fillId="0" borderId="4" xfId="0" applyBorder="1" applyAlignment="1">
      <alignment textRotation="52"/>
    </xf>
    <xf numFmtId="0" fontId="2" fillId="0" borderId="4" xfId="0" applyFont="1" applyBorder="1" applyAlignment="1">
      <alignment textRotation="52"/>
    </xf>
    <xf numFmtId="0" fontId="0" fillId="0" borderId="2" xfId="0" applyBorder="1" applyAlignment="1">
      <alignment horizontal="center"/>
    </xf>
    <xf numFmtId="0" fontId="2" fillId="0" borderId="18" xfId="0" applyFont="1" applyBorder="1" applyAlignment="1">
      <alignment horizontal="center"/>
    </xf>
    <xf numFmtId="9" fontId="4" fillId="0" borderId="8" xfId="0" applyNumberFormat="1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9" fontId="4" fillId="0" borderId="12" xfId="0" applyNumberFormat="1" applyFont="1" applyBorder="1" applyAlignment="1">
      <alignment horizontal="center"/>
    </xf>
    <xf numFmtId="49" fontId="4" fillId="4" borderId="10" xfId="0" applyNumberFormat="1" applyFont="1" applyFill="1" applyBorder="1" applyAlignment="1">
      <alignment horizontal="center"/>
    </xf>
    <xf numFmtId="9" fontId="4" fillId="0" borderId="20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4" fillId="5" borderId="14" xfId="0" applyFont="1" applyFill="1" applyBorder="1" applyAlignment="1">
      <alignment horizontal="center"/>
    </xf>
    <xf numFmtId="49" fontId="4" fillId="4" borderId="14" xfId="0" applyNumberFormat="1" applyFont="1" applyFill="1" applyBorder="1" applyAlignment="1">
      <alignment horizontal="center"/>
    </xf>
    <xf numFmtId="0" fontId="2" fillId="0" borderId="21" xfId="0" applyFont="1" applyBorder="1" applyAlignment="1">
      <alignment horizontal="center"/>
    </xf>
    <xf numFmtId="9" fontId="4" fillId="0" borderId="16" xfId="0" applyNumberFormat="1" applyFont="1" applyBorder="1" applyAlignment="1">
      <alignment horizontal="center"/>
    </xf>
  </cellXfs>
  <cellStyles count="2">
    <cellStyle name="Hypertextový odkaz" xfId="1" builtinId="8"/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H22"/>
  <sheetViews>
    <sheetView tabSelected="1" workbookViewId="0">
      <selection activeCell="C18" sqref="C18"/>
    </sheetView>
  </sheetViews>
  <sheetFormatPr defaultRowHeight="12.75" x14ac:dyDescent="0.2"/>
  <cols>
    <col min="1" max="1" width="3.28515625" customWidth="1"/>
    <col min="2" max="2" width="19.28515625" customWidth="1"/>
    <col min="3" max="3" width="11.140625" bestFit="1" customWidth="1"/>
    <col min="4" max="4" width="27" customWidth="1"/>
    <col min="5" max="5" width="18" customWidth="1"/>
    <col min="6" max="6" width="17.85546875" customWidth="1"/>
    <col min="7" max="7" width="12" customWidth="1"/>
    <col min="10" max="10" width="10.28515625" customWidth="1"/>
  </cols>
  <sheetData>
    <row r="1" spans="1:8" ht="18" x14ac:dyDescent="0.25">
      <c r="B1" s="4" t="s">
        <v>18</v>
      </c>
      <c r="C1" s="4"/>
      <c r="D1" s="4"/>
    </row>
    <row r="2" spans="1:8" ht="18" x14ac:dyDescent="0.25">
      <c r="F2" s="4"/>
      <c r="G2" s="4"/>
      <c r="H2" s="4"/>
    </row>
    <row r="3" spans="1:8" ht="12.75" customHeight="1" x14ac:dyDescent="0.2">
      <c r="A3" s="9" t="s">
        <v>4</v>
      </c>
      <c r="B3" t="s">
        <v>15</v>
      </c>
      <c r="C3" s="2">
        <v>603495499</v>
      </c>
      <c r="D3" s="1"/>
      <c r="F3" s="3"/>
    </row>
    <row r="4" spans="1:8" x14ac:dyDescent="0.2">
      <c r="A4" s="9"/>
      <c r="B4" t="s">
        <v>6</v>
      </c>
      <c r="C4" s="2">
        <v>777851871</v>
      </c>
      <c r="D4" s="1"/>
      <c r="F4" s="3"/>
    </row>
    <row r="5" spans="1:8" x14ac:dyDescent="0.2">
      <c r="A5" s="9"/>
      <c r="B5" t="s">
        <v>2</v>
      </c>
      <c r="C5" s="2">
        <v>732943293</v>
      </c>
      <c r="G5" s="2"/>
    </row>
    <row r="6" spans="1:8" x14ac:dyDescent="0.2">
      <c r="A6" s="9"/>
      <c r="B6" t="s">
        <v>3</v>
      </c>
      <c r="C6" s="2">
        <v>724890258</v>
      </c>
      <c r="G6" s="2"/>
    </row>
    <row r="7" spans="1:8" x14ac:dyDescent="0.2">
      <c r="A7" s="9"/>
      <c r="B7" t="s">
        <v>17</v>
      </c>
      <c r="C7" s="2">
        <v>732208840</v>
      </c>
      <c r="G7" s="2"/>
    </row>
    <row r="8" spans="1:8" x14ac:dyDescent="0.2">
      <c r="A8" s="9"/>
      <c r="B8" t="s">
        <v>10</v>
      </c>
      <c r="C8" s="2">
        <v>720562139</v>
      </c>
      <c r="E8" s="2"/>
    </row>
    <row r="9" spans="1:8" x14ac:dyDescent="0.2">
      <c r="A9" s="9"/>
      <c r="B9" t="s">
        <v>16</v>
      </c>
      <c r="C9" s="2">
        <v>604756986</v>
      </c>
      <c r="E9" s="2"/>
    </row>
    <row r="10" spans="1:8" x14ac:dyDescent="0.2">
      <c r="A10" s="9"/>
      <c r="B10" t="s">
        <v>8</v>
      </c>
      <c r="C10" s="2">
        <v>776897341</v>
      </c>
    </row>
    <row r="11" spans="1:8" x14ac:dyDescent="0.2">
      <c r="A11" s="9"/>
      <c r="B11" s="6" t="s">
        <v>7</v>
      </c>
      <c r="C11" s="2">
        <v>777335548</v>
      </c>
    </row>
    <row r="12" spans="1:8" x14ac:dyDescent="0.2">
      <c r="A12" s="5"/>
    </row>
    <row r="13" spans="1:8" x14ac:dyDescent="0.2">
      <c r="A13" s="5"/>
    </row>
    <row r="14" spans="1:8" x14ac:dyDescent="0.2">
      <c r="A14" s="5"/>
    </row>
    <row r="15" spans="1:8" ht="12.75" customHeight="1" x14ac:dyDescent="0.2">
      <c r="A15" s="8" t="s">
        <v>5</v>
      </c>
      <c r="B15" t="s">
        <v>9</v>
      </c>
      <c r="C15" s="2">
        <v>606714631</v>
      </c>
      <c r="G15" s="2"/>
      <c r="H15" s="1"/>
    </row>
    <row r="16" spans="1:8" ht="12.75" customHeight="1" x14ac:dyDescent="0.2">
      <c r="A16" s="8"/>
      <c r="B16" t="s">
        <v>1</v>
      </c>
      <c r="C16" s="2">
        <v>732515788</v>
      </c>
      <c r="G16" s="2"/>
      <c r="H16" s="1"/>
    </row>
    <row r="17" spans="1:8" ht="12.75" customHeight="1" x14ac:dyDescent="0.2">
      <c r="A17" s="8"/>
      <c r="B17" t="s">
        <v>12</v>
      </c>
      <c r="C17" s="2">
        <v>774283123</v>
      </c>
      <c r="G17" s="2"/>
      <c r="H17" s="1"/>
    </row>
    <row r="18" spans="1:8" ht="12.75" customHeight="1" x14ac:dyDescent="0.2">
      <c r="A18" s="8"/>
      <c r="B18" s="7" t="s">
        <v>19</v>
      </c>
      <c r="C18" s="2">
        <v>607893297</v>
      </c>
      <c r="G18" s="2"/>
      <c r="H18" s="1"/>
    </row>
    <row r="19" spans="1:8" ht="12.75" customHeight="1" x14ac:dyDescent="0.2">
      <c r="A19" s="8"/>
      <c r="B19" t="s">
        <v>11</v>
      </c>
      <c r="C19" s="2">
        <v>731566736</v>
      </c>
      <c r="G19" s="2"/>
      <c r="H19" s="1"/>
    </row>
    <row r="20" spans="1:8" x14ac:dyDescent="0.2">
      <c r="A20" s="8"/>
      <c r="B20" t="s">
        <v>0</v>
      </c>
      <c r="C20" s="2">
        <v>728060704</v>
      </c>
      <c r="G20" s="2"/>
      <c r="H20" s="1"/>
    </row>
    <row r="21" spans="1:8" ht="12.75" customHeight="1" x14ac:dyDescent="0.2">
      <c r="A21" s="8"/>
      <c r="B21" t="s">
        <v>13</v>
      </c>
      <c r="C21" s="2">
        <v>776858655</v>
      </c>
      <c r="G21" s="2"/>
      <c r="H21" s="1"/>
    </row>
    <row r="22" spans="1:8" x14ac:dyDescent="0.2">
      <c r="A22" s="8"/>
      <c r="B22" t="s">
        <v>14</v>
      </c>
      <c r="C22" s="2">
        <v>602619843</v>
      </c>
      <c r="G22" s="2"/>
      <c r="H22" s="1"/>
    </row>
  </sheetData>
  <sortState xmlns:xlrd2="http://schemas.microsoft.com/office/spreadsheetml/2017/richdata2" ref="B4:C13">
    <sortCondition ref="B4"/>
  </sortState>
  <mergeCells count="2">
    <mergeCell ref="A15:A22"/>
    <mergeCell ref="A3:A11"/>
  </mergeCells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34DA9F-8E3C-4D20-8D91-183D2DC9A01C}">
  <dimension ref="A1:Q23"/>
  <sheetViews>
    <sheetView workbookViewId="0">
      <selection activeCell="I10" sqref="B10:I10"/>
    </sheetView>
  </sheetViews>
  <sheetFormatPr defaultRowHeight="12.75" outlineLevelRow="1" x14ac:dyDescent="0.2"/>
  <cols>
    <col min="1" max="1" width="20.5703125" customWidth="1"/>
    <col min="12" max="13" width="9.140625" customWidth="1"/>
    <col min="16" max="17" width="8" customWidth="1"/>
  </cols>
  <sheetData>
    <row r="1" spans="1:17" ht="72" thickBot="1" x14ac:dyDescent="0.25">
      <c r="A1" s="10" t="s">
        <v>20</v>
      </c>
      <c r="B1" s="11" t="str">
        <f>A2</f>
        <v>Antoš Pavel</v>
      </c>
      <c r="C1" s="11" t="str">
        <f>A3</f>
        <v>Balcar Jan</v>
      </c>
      <c r="D1" s="11" t="str">
        <f>A4</f>
        <v>Endlich Tomáš</v>
      </c>
      <c r="E1" s="11" t="str">
        <f>A5</f>
        <v>Klement Jiří</v>
      </c>
      <c r="F1" s="11" t="str">
        <f>A6</f>
        <v>Novák Šimon</v>
      </c>
      <c r="G1" s="12" t="str">
        <f>A7</f>
        <v>Pich Jaroslav ml.</v>
      </c>
      <c r="H1" s="12" t="str">
        <f>A8</f>
        <v>Teichman Ivoš</v>
      </c>
      <c r="I1" s="11" t="str">
        <f>A9</f>
        <v>Vašata Tomáš</v>
      </c>
      <c r="J1" s="11" t="str">
        <f>A10</f>
        <v>Vondra Miroslav</v>
      </c>
      <c r="K1" s="13" t="s">
        <v>21</v>
      </c>
      <c r="L1" s="13" t="s">
        <v>22</v>
      </c>
      <c r="M1" s="14" t="s">
        <v>23</v>
      </c>
      <c r="Q1" s="3"/>
    </row>
    <row r="2" spans="1:17" x14ac:dyDescent="0.2">
      <c r="A2" s="15" t="str">
        <f>Seznam!B3</f>
        <v>Antoš Pavel</v>
      </c>
      <c r="B2" s="16" t="s">
        <v>24</v>
      </c>
      <c r="C2" s="17" t="str">
        <f>IF($B3="","",IF($B3="2:0","0:2",IF($B3="2:1","1:2",IF($B3="0:2","2:0",IF($B3="1:2","2:1",ERR)))))</f>
        <v/>
      </c>
      <c r="D2" s="17" t="str">
        <f>IF($B4="","",IF($B4="2:0","0:2",IF($B4="2:1","1:2",IF($B4="0:2","2:0",IF($B4="1:2","2:1",ERR)))))</f>
        <v/>
      </c>
      <c r="E2" s="17" t="str">
        <f>IF($B5="","",IF($B5="2:0","0:2",IF($B5="2:1","1:2",IF($B5="0:2","2:0",IF($B5="1:2","2:1",ERR)))))</f>
        <v/>
      </c>
      <c r="F2" s="17" t="str">
        <f>IF(B6="","",IF(B6="2:0","0:2",IF(B6="2:1","1:2",IF(B6="0:2","2:0",IF(B6="1:2","2:1",ERR)))))</f>
        <v/>
      </c>
      <c r="G2" s="17" t="str">
        <f>IF(B7="","",IF(B7="2:0","0:2",IF(B7="2:1","1:2",IF(B7="0:2","2:0",IF(B7="1:2","2:1",ERR)))))</f>
        <v/>
      </c>
      <c r="H2" s="17" t="str">
        <f>IF(B8="","",IF(B8="2:0","0:2",IF(B8="2:1","1:2",IF(B8="0:2","2:0",IF(B8="1:2","2:1",ERR)))))</f>
        <v/>
      </c>
      <c r="I2" s="17" t="str">
        <f>IF(B9="","",IF(B9="2:0","0:2",IF(B9="2:1","1:2",IF(B9="0:2","2:0",IF(B9="1:2","2:1",ERR)))))</f>
        <v/>
      </c>
      <c r="J2" s="17" t="str">
        <f>IF(B10="","",IF(B10="2:0","0:2",IF(B10="2:1","1:2",IF(B10="0:2","2:0",IF(B10="1:2","2:1",ERR)))))</f>
        <v/>
      </c>
      <c r="K2" s="18">
        <f>K13</f>
        <v>0</v>
      </c>
      <c r="L2" s="19">
        <f>M13</f>
        <v>0</v>
      </c>
      <c r="M2" s="20">
        <f>N13</f>
        <v>1</v>
      </c>
    </row>
    <row r="3" spans="1:17" x14ac:dyDescent="0.2">
      <c r="A3" s="21" t="str">
        <f>Seznam!B4</f>
        <v>Balcar Jan</v>
      </c>
      <c r="B3" s="22"/>
      <c r="C3" s="23" t="s">
        <v>24</v>
      </c>
      <c r="D3" s="24" t="str">
        <f>IF(C4="","",IF(C4="2:0","0:2",IF(C4="2:1","1:2",IF(C4="0:2","2:0",IF(C4="1:2","2:1",ERR)))))</f>
        <v/>
      </c>
      <c r="E3" s="24" t="str">
        <f>IF(C5="","",IF(C5="2:0","0:2",IF(C5="2:1","1:2",IF(C5="0:2","2:0",IF(C5="1:2","2:1",ERR)))))</f>
        <v/>
      </c>
      <c r="F3" s="24" t="str">
        <f>IF(C6="","",IF(C6="2:0","0:2",IF(C6="2:1","1:2",IF(C6="0:2","2:0",IF(C6="1:2","2:1",ERR)))))</f>
        <v/>
      </c>
      <c r="G3" s="24" t="str">
        <f>IF(C7="","",IF(C7="2:0","0:2",IF(C7="2:1","1:2",IF(C7="0:2","2:0",IF(C7="1:2","2:1",ERR)))))</f>
        <v/>
      </c>
      <c r="H3" s="24" t="str">
        <f>IF(C8="","",IF(C8="2:0","0:2",IF(C8="2:1","1:2",IF(C8="0:2","2:0",IF(C8="1:2","2:1",ERR)))))</f>
        <v/>
      </c>
      <c r="I3" s="24" t="str">
        <f>IF(C9="","",IF(C9="2:0","0:2",IF(C9="2:1","1:2",IF(C9="0:2","2:0",IF(C9="1:2","2:1",ERR)))))</f>
        <v/>
      </c>
      <c r="J3" s="24" t="str">
        <f>IF(C10="","",IF(C10="2:0","0:2",IF(C10="2:1","1:2",IF(C10="0:2","2:0",IF(C10="1:2","2:1",ERR)))))</f>
        <v/>
      </c>
      <c r="K3" s="25">
        <f>K14</f>
        <v>0</v>
      </c>
      <c r="L3" s="26">
        <f>M14</f>
        <v>0</v>
      </c>
      <c r="M3" s="27">
        <f>N14</f>
        <v>1</v>
      </c>
    </row>
    <row r="4" spans="1:17" x14ac:dyDescent="0.2">
      <c r="A4" s="21" t="str">
        <f>Seznam!B5</f>
        <v>Endlich Tomáš</v>
      </c>
      <c r="B4" s="22"/>
      <c r="C4" s="22"/>
      <c r="D4" s="23" t="s">
        <v>24</v>
      </c>
      <c r="E4" s="24" t="str">
        <f>IF(D5="","",IF(D5="2:0","0:2",IF(D5="2:1","1:2",IF(D5="0:2","2:0",IF(D5="1:2","2:1",ERR)))))</f>
        <v/>
      </c>
      <c r="F4" s="24" t="str">
        <f>IF(D6="","",IF(D6="2:0","0:2",IF(D6="2:1","1:2",IF(D6="0:2","2:0",IF(D6="1:2","2:1",ERR)))))</f>
        <v/>
      </c>
      <c r="G4" s="24" t="str">
        <f>IF(D7="","",IF(D7="2:0","0:2",IF(D7="2:1","1:2",IF(D7="0:2","2:0",IF(D7="1:2","2:1",ERR)))))</f>
        <v/>
      </c>
      <c r="H4" s="24" t="str">
        <f>IF(D8="","",IF(D8="2:0","0:2",IF(D8="2:1","1:2",IF(D8="0:2","2:0",IF(D8="1:2","2:1",ERR)))))</f>
        <v/>
      </c>
      <c r="I4" s="24" t="str">
        <f>IF(D9="","",IF(D9="2:0","0:2",IF(D9="2:1","1:2",IF(D9="0:2","2:0",IF(D9="1:2","2:1",ERR)))))</f>
        <v/>
      </c>
      <c r="J4" s="24" t="str">
        <f>IF(D10="","",IF(D10="2:0","0:2",IF(D10="2:1","1:2",IF(D10="0:2","2:0",IF(D10="1:2","2:1",ERR)))))</f>
        <v/>
      </c>
      <c r="K4" s="25">
        <f>K15</f>
        <v>0</v>
      </c>
      <c r="L4" s="26">
        <f>M15</f>
        <v>0</v>
      </c>
      <c r="M4" s="27">
        <f>N15</f>
        <v>1</v>
      </c>
    </row>
    <row r="5" spans="1:17" x14ac:dyDescent="0.2">
      <c r="A5" s="21" t="str">
        <f>Seznam!B6</f>
        <v>Klement Jiří</v>
      </c>
      <c r="B5" s="22"/>
      <c r="C5" s="22"/>
      <c r="D5" s="22"/>
      <c r="E5" s="23" t="s">
        <v>24</v>
      </c>
      <c r="F5" s="24" t="str">
        <f>IF(E6="","",IF(E6="2:0","0:2",IF(E6="2:1","1:2",IF(E6="0:2","2:0",IF(E6="1:2","2:1",ERR)))))</f>
        <v/>
      </c>
      <c r="G5" s="24" t="str">
        <f>IF(E7="","",IF(E7="2:0","0:2",IF(E7="2:1","1:2",IF(E7="0:2","2:0",IF(E7="1:2","2:1",ERR)))))</f>
        <v/>
      </c>
      <c r="H5" s="24" t="str">
        <f>IF(E8="","",IF(E8="2:0","0:2",IF(E8="2:1","1:2",IF(E8="0:2","2:0",IF(E8="1:2","2:1",ERR)))))</f>
        <v/>
      </c>
      <c r="I5" s="24" t="str">
        <f>IF(E9="","",IF(E9="2:0","0:2",IF(E9="2:1","1:2",IF(E9="0:2","2:0",IF(E9="1:2","2:1",ERR)))))</f>
        <v/>
      </c>
      <c r="J5" s="24" t="str">
        <f>IF(E10="","",IF(E10="2:0","0:2",IF(E10="2:1","1:2",IF(E10="0:2","2:0",IF(E10="1:2","2:1",ERR)))))</f>
        <v/>
      </c>
      <c r="K5" s="25">
        <f>K16</f>
        <v>0</v>
      </c>
      <c r="L5" s="26">
        <f>M16</f>
        <v>0</v>
      </c>
      <c r="M5" s="27">
        <f>N16</f>
        <v>1</v>
      </c>
    </row>
    <row r="6" spans="1:17" x14ac:dyDescent="0.2">
      <c r="A6" s="21" t="str">
        <f>Seznam!B7</f>
        <v>Novák Šimon</v>
      </c>
      <c r="B6" s="22"/>
      <c r="C6" s="22"/>
      <c r="D6" s="22"/>
      <c r="E6" s="22"/>
      <c r="F6" s="23" t="s">
        <v>24</v>
      </c>
      <c r="G6" s="24" t="str">
        <f>IF(F7="","",IF(F7="2:0","0:2",IF(F7="2:1","1:2",IF(F7="0:2","2:0",IF(F7="1:2","2:1",ERR)))))</f>
        <v/>
      </c>
      <c r="H6" s="24" t="str">
        <f>IF(F8="","",IF(F8="2:0","0:2",IF(F8="2:1","1:2",IF(F8="0:2","2:0",IF(F8="1:2","2:1",ERR)))))</f>
        <v/>
      </c>
      <c r="I6" s="24" t="str">
        <f>IF(F9="","",IF(F9="2:0","0:2",IF(F9="2:1","1:2",IF(F9="0:2","2:0",IF(F9="1:2","2:1",ERR)))))</f>
        <v/>
      </c>
      <c r="J6" s="24" t="str">
        <f>IF(F10="","",IF(F10="2:0","0:2",IF(F10="2:1","1:2",IF(F10="0:2","2:0",IF(F10="1:2","2:1",ERR)))))</f>
        <v/>
      </c>
      <c r="K6" s="25">
        <f>K17</f>
        <v>0</v>
      </c>
      <c r="L6" s="26">
        <f>M17</f>
        <v>0</v>
      </c>
      <c r="M6" s="27">
        <f>N17</f>
        <v>1</v>
      </c>
    </row>
    <row r="7" spans="1:17" x14ac:dyDescent="0.2">
      <c r="A7" s="21" t="str">
        <f>Seznam!B8</f>
        <v>Pich Jaroslav ml.</v>
      </c>
      <c r="B7" s="22"/>
      <c r="C7" s="22"/>
      <c r="D7" s="22"/>
      <c r="E7" s="22"/>
      <c r="F7" s="22"/>
      <c r="G7" s="28" t="s">
        <v>24</v>
      </c>
      <c r="H7" s="24" t="str">
        <f>IF(G8="","",IF(G8="2:0","0:2",IF(G8="2:1","1:2",IF(G8="0:2","2:0",IF(G8="1:2","2:1",ERR)))))</f>
        <v/>
      </c>
      <c r="I7" s="24" t="str">
        <f>IF(G9="","",IF(G9="2:0","0:2",IF(G9="2:1","1:2",IF(G9="0:2","2:0",IF(G9="1:2","2:1",ERR)))))</f>
        <v/>
      </c>
      <c r="J7" s="24" t="str">
        <f>IF(G10="","",IF(G10="2:0","0:2",IF(G10="2:1","1:2",IF(G10="0:2","2:0",IF(G10="1:2","2:1",ERR)))))</f>
        <v/>
      </c>
      <c r="K7" s="25">
        <f>K18</f>
        <v>0</v>
      </c>
      <c r="L7" s="26">
        <f>M18</f>
        <v>0</v>
      </c>
      <c r="M7" s="27">
        <f>N18</f>
        <v>1</v>
      </c>
    </row>
    <row r="8" spans="1:17" x14ac:dyDescent="0.2">
      <c r="A8" s="21" t="str">
        <f>Seznam!B9</f>
        <v>Teichman Ivoš</v>
      </c>
      <c r="B8" s="22"/>
      <c r="C8" s="22"/>
      <c r="D8" s="22"/>
      <c r="E8" s="22"/>
      <c r="F8" s="22"/>
      <c r="G8" s="22"/>
      <c r="H8" s="29" t="s">
        <v>24</v>
      </c>
      <c r="I8" s="24" t="str">
        <f>IF(H9="","",IF(H9="2:0","0:2",IF(H9="2:1","1:2",IF(H9="0:2","2:0",IF(H9="1:2","2:1",ERR)))))</f>
        <v/>
      </c>
      <c r="J8" s="24" t="str">
        <f>IF(H10="","",IF(H10="2:0","0:2",IF(H10="2:1","1:2",IF(H10="0:2","2:0",IF(H10="1:2","2:1",ERR)))))</f>
        <v/>
      </c>
      <c r="K8" s="25">
        <f>K19</f>
        <v>0</v>
      </c>
      <c r="L8" s="26">
        <f>M19</f>
        <v>0</v>
      </c>
      <c r="M8" s="27">
        <f>N19</f>
        <v>1</v>
      </c>
    </row>
    <row r="9" spans="1:17" x14ac:dyDescent="0.2">
      <c r="A9" s="21" t="str">
        <f>Seznam!B10</f>
        <v>Vašata Tomáš</v>
      </c>
      <c r="B9" s="22"/>
      <c r="C9" s="22"/>
      <c r="D9" s="22"/>
      <c r="E9" s="22"/>
      <c r="F9" s="22"/>
      <c r="G9" s="22"/>
      <c r="H9" s="22"/>
      <c r="I9" s="30" t="s">
        <v>24</v>
      </c>
      <c r="J9" s="24" t="str">
        <f>IF(I10="","",IF(I10="2:0","0:2",IF(I10="2:1","1:2",IF(I10="0:2","2:0",IF(I10="1:2","2:1",ERR)))))</f>
        <v/>
      </c>
      <c r="K9" s="25">
        <f>K20</f>
        <v>0</v>
      </c>
      <c r="L9" s="26">
        <f>M20</f>
        <v>0</v>
      </c>
      <c r="M9" s="27">
        <f>N20</f>
        <v>1</v>
      </c>
    </row>
    <row r="10" spans="1:17" ht="13.5" thickBot="1" x14ac:dyDescent="0.25">
      <c r="A10" s="31" t="str">
        <f>Seznam!B11</f>
        <v>Vondra Miroslav</v>
      </c>
      <c r="B10" s="32"/>
      <c r="C10" s="32"/>
      <c r="D10" s="32"/>
      <c r="E10" s="32"/>
      <c r="F10" s="32"/>
      <c r="G10" s="32"/>
      <c r="H10" s="32"/>
      <c r="I10" s="32"/>
      <c r="J10" s="55" t="s">
        <v>24</v>
      </c>
      <c r="K10" s="33">
        <f>K21</f>
        <v>0</v>
      </c>
      <c r="L10" s="34">
        <f>M21</f>
        <v>0</v>
      </c>
      <c r="M10" s="35">
        <f>N21</f>
        <v>1</v>
      </c>
    </row>
    <row r="11" spans="1:17" x14ac:dyDescent="0.2">
      <c r="K11" s="36"/>
      <c r="L11" s="37">
        <f>AVERAGE(L2:L8)</f>
        <v>0</v>
      </c>
    </row>
    <row r="13" spans="1:17" hidden="1" outlineLevel="1" x14ac:dyDescent="0.2">
      <c r="A13" s="3" t="str">
        <f>A2</f>
        <v>Antoš Pavel</v>
      </c>
      <c r="B13" s="38" t="str">
        <f>IF(B2="x","x",IF(B2="","Nehrano",IF(B2="2:0",4,IF(B2="2:1",4,IF(B2="0:2",1,IF(B2="1:2",2,0))))))</f>
        <v>x</v>
      </c>
      <c r="C13" s="38" t="str">
        <f>IF(C2="x","x",IF(C2="","Nehrano",IF(C2="2:0",4,IF(C2="2:1",4,IF(C2="0:2",1,IF(C2="1:2",2,0))))))</f>
        <v>Nehrano</v>
      </c>
      <c r="D13" s="38" t="str">
        <f>IF(D2="x","x",IF(D2="","Nehrano",IF(D2="2:0",4,IF(D2="2:1",4,IF(D2="0:2",1,IF(D2="1:2",2,0))))))</f>
        <v>Nehrano</v>
      </c>
      <c r="E13" s="38" t="str">
        <f>IF(E2="x","x",IF(E2="","Nehrano",IF(E2="2:0",4,IF(E2="2:1",4,IF(E2="0:2",1,IF(E2="1:2",2,0))))))</f>
        <v>Nehrano</v>
      </c>
      <c r="F13" s="38" t="str">
        <f>IF(F2="x","x",IF(F2="","Nehrano",IF(F2="2:0",4,IF(F2="2:1",4,IF(F2="0:2",1,IF(F2="1:2",2,0))))))</f>
        <v>Nehrano</v>
      </c>
      <c r="G13" s="38" t="str">
        <f>IF(G2="x","x",IF(G2="","Nehrano",IF(G2="2:0",4,IF(G2="2:1",4,IF(G2="0:2",1,IF(G2="1:2",2,0))))))</f>
        <v>Nehrano</v>
      </c>
      <c r="H13" s="38" t="str">
        <f>IF(H2="x","x",IF(H2="","Nehrano",IF(H2="2:0",4,IF(H2="2:1",4,IF(H2="0:2",1,IF(H2="1:2",2,0))))))</f>
        <v>Nehrano</v>
      </c>
      <c r="I13" s="38" t="str">
        <f>IF(I2="x","x",IF(I2="","Nehrano",IF(I2="2:0",4,IF(I2="2:1",4,IF(I2="0:2",1,IF(I2="1:2",2,0))))))</f>
        <v>Nehrano</v>
      </c>
      <c r="J13" s="38" t="str">
        <f>IF(J2="x","x",IF(J2="","Nehrano",IF(J2="2:0",4,IF(J2="2:1",4,IF(J2="0:2",1,IF(J2="1:2",2,0))))))</f>
        <v>Nehrano</v>
      </c>
      <c r="K13">
        <f>SUM(B13:J13)</f>
        <v>0</v>
      </c>
      <c r="L13">
        <f>COUNT(B13:J13)</f>
        <v>0</v>
      </c>
      <c r="M13" s="39">
        <f>(L13/8)</f>
        <v>0</v>
      </c>
      <c r="N13">
        <f>_xlfn.RANK.EQ(K13,$K$13:$K$21)</f>
        <v>1</v>
      </c>
    </row>
    <row r="14" spans="1:17" hidden="1" outlineLevel="1" x14ac:dyDescent="0.2">
      <c r="A14" s="3" t="str">
        <f>A3</f>
        <v>Balcar Jan</v>
      </c>
      <c r="B14" s="38" t="str">
        <f>IF(B3="x","x",IF(B3="","Nehrano",IF(B3="2:0",4,IF(B3="2:1",4,IF(B3="0:2",1,IF(B3="1:2",2,0))))))</f>
        <v>Nehrano</v>
      </c>
      <c r="C14" s="38" t="str">
        <f>IF(C3="x","x",IF(C3="","Nehrano",IF(C3="2:0",4,IF(C3="2:1",4,IF(C3="0:2",1,IF(C3="1:2",2,0))))))</f>
        <v>x</v>
      </c>
      <c r="D14" s="38" t="str">
        <f>IF(D3="x","x",IF(D3="","Nehrano",IF(D3="2:0",4,IF(D3="2:1",4,IF(D3="0:2",1,IF(D3="1:2",2,0))))))</f>
        <v>Nehrano</v>
      </c>
      <c r="E14" s="38" t="str">
        <f>IF(E3="x","x",IF(E3="","Nehrano",IF(E3="2:0",4,IF(E3="2:1",4,IF(E3="0:2",1,IF(E3="1:2",2,0))))))</f>
        <v>Nehrano</v>
      </c>
      <c r="F14" s="38" t="str">
        <f>IF(F3="x","x",IF(F3="","Nehrano",IF(F3="2:0",4,IF(F3="2:1",4,IF(F3="0:2",1,IF(F3="1:2",2,0))))))</f>
        <v>Nehrano</v>
      </c>
      <c r="G14" s="38" t="str">
        <f>IF(G3="x","x",IF(G3="","Nehrano",IF(G3="2:0",4,IF(G3="2:1",4,IF(G3="0:2",1,IF(G3="1:2",2,0))))))</f>
        <v>Nehrano</v>
      </c>
      <c r="H14" s="38" t="str">
        <f>IF(H3="x","x",IF(H3="","Nehrano",IF(H3="2:0",4,IF(H3="2:1",4,IF(H3="0:2",1,IF(H3="1:2",2,0))))))</f>
        <v>Nehrano</v>
      </c>
      <c r="I14" s="38" t="str">
        <f>IF(I3="x","x",IF(I3="","Nehrano",IF(I3="2:0",4,IF(I3="2:1",4,IF(I3="0:2",1,IF(I3="1:2",2,0))))))</f>
        <v>Nehrano</v>
      </c>
      <c r="J14" s="38" t="str">
        <f>IF(J3="x","x",IF(J3="","Nehrano",IF(J3="2:0",4,IF(J3="2:1",4,IF(J3="0:2",1,IF(J3="1:2",2,0))))))</f>
        <v>Nehrano</v>
      </c>
      <c r="K14">
        <f>SUM(B14:J14)</f>
        <v>0</v>
      </c>
      <c r="L14">
        <f>COUNT(B14:J14)</f>
        <v>0</v>
      </c>
      <c r="M14" s="39">
        <f t="shared" ref="M14:M21" si="0">(L14/8)</f>
        <v>0</v>
      </c>
      <c r="N14">
        <f>_xlfn.RANK.EQ(K14,$K$13:$K$21)</f>
        <v>1</v>
      </c>
    </row>
    <row r="15" spans="1:17" hidden="1" outlineLevel="1" x14ac:dyDescent="0.2">
      <c r="A15" s="3" t="str">
        <f>A4</f>
        <v>Endlich Tomáš</v>
      </c>
      <c r="B15" s="38" t="str">
        <f>IF(B4="x","x",IF(B4="","Nehrano",IF(B4="2:0",4,IF(B4="2:1",4,IF(B4="0:2",1,IF(B4="1:2",2,0))))))</f>
        <v>Nehrano</v>
      </c>
      <c r="C15" s="38" t="str">
        <f>IF(C4="x","x",IF(C4="","Nehrano",IF(C4="2:0",4,IF(C4="2:1",4,IF(C4="0:2",1,IF(C4="1:2",2,0))))))</f>
        <v>Nehrano</v>
      </c>
      <c r="D15" s="38" t="str">
        <f>IF(D4="x","x",IF(D4="","Nehrano",IF(D4="2:0",4,IF(D4="2:1",4,IF(D4="0:2",1,IF(D4="1:2",2,0))))))</f>
        <v>x</v>
      </c>
      <c r="E15" s="38" t="str">
        <f>IF(E4="x","x",IF(E4="","Nehrano",IF(E4="2:0",4,IF(E4="2:1",4,IF(E4="0:2",1,IF(E4="1:2",2,0))))))</f>
        <v>Nehrano</v>
      </c>
      <c r="F15" s="38" t="str">
        <f>IF(F4="x","x",IF(F4="","Nehrano",IF(F4="2:0",4,IF(F4="2:1",4,IF(F4="0:2",1,IF(F4="1:2",2,0))))))</f>
        <v>Nehrano</v>
      </c>
      <c r="G15" s="38" t="str">
        <f>IF(G4="x","x",IF(G4="","Nehrano",IF(G4="2:0",4,IF(G4="2:1",4,IF(G4="0:2",1,IF(G4="1:2",2,0))))))</f>
        <v>Nehrano</v>
      </c>
      <c r="H15" s="38" t="str">
        <f>IF(H4="x","x",IF(H4="","Nehrano",IF(H4="2:0",4,IF(H4="2:1",4,IF(H4="0:2",1,IF(H4="1:2",2,0))))))</f>
        <v>Nehrano</v>
      </c>
      <c r="I15" s="38" t="str">
        <f>IF(I4="x","x",IF(I4="","Nehrano",IF(I4="2:0",4,IF(I4="2:1",4,IF(I4="0:2",1,IF(I4="1:2",2,0))))))</f>
        <v>Nehrano</v>
      </c>
      <c r="J15" s="38" t="str">
        <f>IF(J4="x","x",IF(J4="","Nehrano",IF(J4="2:0",4,IF(J4="2:1",4,IF(J4="0:2",1,IF(J4="1:2",2,0))))))</f>
        <v>Nehrano</v>
      </c>
      <c r="K15">
        <f>SUM(B15:J15)</f>
        <v>0</v>
      </c>
      <c r="L15">
        <f>COUNT(B15:J15)</f>
        <v>0</v>
      </c>
      <c r="M15" s="39">
        <f t="shared" si="0"/>
        <v>0</v>
      </c>
      <c r="N15">
        <f>_xlfn.RANK.EQ(K15,$K$13:$K$21)</f>
        <v>1</v>
      </c>
    </row>
    <row r="16" spans="1:17" hidden="1" outlineLevel="1" x14ac:dyDescent="0.2">
      <c r="A16" s="3" t="str">
        <f>A5</f>
        <v>Klement Jiří</v>
      </c>
      <c r="B16" s="38" t="str">
        <f>IF(B5="x","x",IF(B5="","Nehrano",IF(B5="2:0",4,IF(B5="2:1",4,IF(B5="0:2",1,IF(B5="1:2",2,0))))))</f>
        <v>Nehrano</v>
      </c>
      <c r="C16" s="38" t="str">
        <f>IF(C5="x","x",IF(C5="","Nehrano",IF(C5="2:0",4,IF(C5="2:1",4,IF(C5="0:2",1,IF(C5="1:2",2,0))))))</f>
        <v>Nehrano</v>
      </c>
      <c r="D16" s="38" t="str">
        <f>IF(D5="x","x",IF(D5="","Nehrano",IF(D5="2:0",4,IF(D5="2:1",4,IF(D5="0:2",1,IF(D5="1:2",2,0))))))</f>
        <v>Nehrano</v>
      </c>
      <c r="E16" s="38" t="str">
        <f>IF(E5="x","x",IF(E5="","Nehrano",IF(E5="2:0",4,IF(E5="2:1",4,IF(E5="0:2",1,IF(E5="1:2",2,0))))))</f>
        <v>x</v>
      </c>
      <c r="F16" s="38" t="str">
        <f>IF(F5="x","x",IF(F5="","Nehrano",IF(F5="2:0",4,IF(F5="2:1",4,IF(F5="0:2",1,IF(F5="1:2",2,0))))))</f>
        <v>Nehrano</v>
      </c>
      <c r="G16" s="38" t="str">
        <f>IF(G5="x","x",IF(G5="","Nehrano",IF(G5="2:0",4,IF(G5="2:1",4,IF(G5="0:2",1,IF(G5="1:2",2,0))))))</f>
        <v>Nehrano</v>
      </c>
      <c r="H16" s="38" t="str">
        <f>IF(H5="x","x",IF(H5="","Nehrano",IF(H5="2:0",4,IF(H5="2:1",4,IF(H5="0:2",1,IF(H5="1:2",2,0))))))</f>
        <v>Nehrano</v>
      </c>
      <c r="I16" s="38" t="str">
        <f>IF(I5="x","x",IF(I5="","Nehrano",IF(I5="2:0",4,IF(I5="2:1",4,IF(I5="0:2",1,IF(I5="1:2",2,0))))))</f>
        <v>Nehrano</v>
      </c>
      <c r="J16" s="38" t="str">
        <f>IF(J5="x","x",IF(J5="","Nehrano",IF(J5="2:0",4,IF(J5="2:1",4,IF(J5="0:2",1,IF(J5="1:2",2,0))))))</f>
        <v>Nehrano</v>
      </c>
      <c r="K16">
        <f>SUM(B16:J16)</f>
        <v>0</v>
      </c>
      <c r="L16">
        <f>COUNT(B16:J16)</f>
        <v>0</v>
      </c>
      <c r="M16" s="39">
        <f t="shared" si="0"/>
        <v>0</v>
      </c>
      <c r="N16">
        <f>_xlfn.RANK.EQ(K16,$K$13:$K$21)</f>
        <v>1</v>
      </c>
    </row>
    <row r="17" spans="1:14" hidden="1" outlineLevel="1" x14ac:dyDescent="0.2">
      <c r="A17" s="3" t="str">
        <f>A6</f>
        <v>Novák Šimon</v>
      </c>
      <c r="B17" s="38" t="str">
        <f>IF(B6="x","x",IF(B6="","Nehrano",IF(B6="2:0",4,IF(B6="2:1",4,IF(B6="0:2",1,IF(B6="1:2",2,0))))))</f>
        <v>Nehrano</v>
      </c>
      <c r="C17" s="38" t="str">
        <f>IF(C6="x","x",IF(C6="","Nehrano",IF(C6="2:0",4,IF(C6="2:1",4,IF(C6="0:2",1,IF(C6="1:2",2,0))))))</f>
        <v>Nehrano</v>
      </c>
      <c r="D17" s="38" t="str">
        <f>IF(D6="x","x",IF(D6="","Nehrano",IF(D6="2:0",4,IF(D6="2:1",4,IF(D6="0:2",1,IF(D6="1:2",2,0))))))</f>
        <v>Nehrano</v>
      </c>
      <c r="E17" s="38" t="str">
        <f>IF(E6="x","x",IF(E6="","Nehrano",IF(E6="2:0",4,IF(E6="2:1",4,IF(E6="0:2",1,IF(E6="1:2",2,0))))))</f>
        <v>Nehrano</v>
      </c>
      <c r="F17" s="38" t="str">
        <f>IF(F6="x","x",IF(F6="","Nehrano",IF(F6="2:0",4,IF(F6="2:1",4,IF(F6="0:2",1,IF(F6="1:2",2,0))))))</f>
        <v>x</v>
      </c>
      <c r="G17" s="38" t="str">
        <f>IF(G6="x","x",IF(G6="","Nehrano",IF(G6="2:0",4,IF(G6="2:1",4,IF(G6="0:2",1,IF(G6="1:2",2,0))))))</f>
        <v>Nehrano</v>
      </c>
      <c r="H17" s="38" t="str">
        <f>IF(H6="x","x",IF(H6="","Nehrano",IF(H6="2:0",4,IF(H6="2:1",4,IF(H6="0:2",1,IF(H6="1:2",2,0))))))</f>
        <v>Nehrano</v>
      </c>
      <c r="I17" s="38" t="str">
        <f>IF(I6="x","x",IF(I6="","Nehrano",IF(I6="2:0",4,IF(I6="2:1",4,IF(I6="0:2",1,IF(I6="1:2",2,0))))))</f>
        <v>Nehrano</v>
      </c>
      <c r="J17" s="38" t="str">
        <f>IF(J6="x","x",IF(J6="","Nehrano",IF(J6="2:0",4,IF(J6="2:1",4,IF(J6="0:2",1,IF(J6="1:2",2,0))))))</f>
        <v>Nehrano</v>
      </c>
      <c r="K17">
        <f>SUM(B17:J17)</f>
        <v>0</v>
      </c>
      <c r="L17">
        <f>COUNT(B17:J17)</f>
        <v>0</v>
      </c>
      <c r="M17" s="39">
        <f t="shared" si="0"/>
        <v>0</v>
      </c>
      <c r="N17">
        <f>_xlfn.RANK.EQ(K17,$K$13:$K$21)</f>
        <v>1</v>
      </c>
    </row>
    <row r="18" spans="1:14" hidden="1" outlineLevel="1" x14ac:dyDescent="0.2">
      <c r="A18" s="3" t="str">
        <f>A7</f>
        <v>Pich Jaroslav ml.</v>
      </c>
      <c r="B18" s="38" t="str">
        <f>IF(B7="x","x",IF(B7="","Nehrano",IF(B7="2:0",4,IF(B7="2:1",4,IF(B7="0:2",1,IF(B7="1:2",2,0))))))</f>
        <v>Nehrano</v>
      </c>
      <c r="C18" s="38" t="str">
        <f>IF(C7="x","x",IF(C7="","Nehrano",IF(C7="2:0",4,IF(C7="2:1",4,IF(C7="0:2",1,IF(C7="1:2",2,0))))))</f>
        <v>Nehrano</v>
      </c>
      <c r="D18" s="38" t="str">
        <f>IF(D7="x","x",IF(D7="","Nehrano",IF(D7="2:0",4,IF(D7="2:1",4,IF(D7="0:2",1,IF(D7="1:2",2,0))))))</f>
        <v>Nehrano</v>
      </c>
      <c r="E18" s="38" t="str">
        <f>IF(E7="x","x",IF(E7="","Nehrano",IF(E7="2:0",4,IF(E7="2:1",4,IF(E7="0:2",1,IF(E7="1:2",2,0))))))</f>
        <v>Nehrano</v>
      </c>
      <c r="F18" s="38" t="str">
        <f>IF(F7="x","x",IF(F7="","Nehrano",IF(F7="2:0",4,IF(F7="2:1",4,IF(F7="0:2",1,IF(F7="1:2",2,0))))))</f>
        <v>Nehrano</v>
      </c>
      <c r="G18" s="38" t="str">
        <f>IF(G7="x","x",IF(G7="","Nehrano",IF(G7="2:0",4,IF(G7="2:1",4,IF(G7="0:2",1,IF(G7="1:2",2,0))))))</f>
        <v>x</v>
      </c>
      <c r="H18" s="38" t="str">
        <f>IF(H7="x","x",IF(H7="","Nehrano",IF(H7="2:0",4,IF(H7="2:1",4,IF(H7="0:2",1,IF(H7="1:2",2,0))))))</f>
        <v>Nehrano</v>
      </c>
      <c r="I18" s="38" t="str">
        <f>IF(I7="x","x",IF(I7="","Nehrano",IF(I7="2:0",4,IF(I7="2:1",4,IF(I7="0:2",1,IF(I7="1:2",2,0))))))</f>
        <v>Nehrano</v>
      </c>
      <c r="J18" s="38" t="str">
        <f>IF(J7="x","x",IF(J7="","Nehrano",IF(J7="2:0",4,IF(J7="2:1",4,IF(J7="0:2",1,IF(J7="1:2",2,0))))))</f>
        <v>Nehrano</v>
      </c>
      <c r="K18">
        <f>SUM(B18:J18)</f>
        <v>0</v>
      </c>
      <c r="L18">
        <f>COUNT(B18:J18)</f>
        <v>0</v>
      </c>
      <c r="M18" s="39">
        <f t="shared" si="0"/>
        <v>0</v>
      </c>
      <c r="N18">
        <f>_xlfn.RANK.EQ(K18,$K$13:$K$21)</f>
        <v>1</v>
      </c>
    </row>
    <row r="19" spans="1:14" hidden="1" outlineLevel="1" x14ac:dyDescent="0.2">
      <c r="A19" s="3" t="str">
        <f>A8</f>
        <v>Teichman Ivoš</v>
      </c>
      <c r="B19" s="38" t="str">
        <f>IF(B8="x","x",IF(B8="","Nehrano",IF(B8="2:0",4,IF(B8="2:1",4,IF(B8="0:2",1,IF(B8="1:2",2,0))))))</f>
        <v>Nehrano</v>
      </c>
      <c r="C19" s="38" t="str">
        <f>IF(C8="x","x",IF(C8="","Nehrano",IF(C8="2:0",4,IF(C8="2:1",4,IF(C8="0:2",1,IF(C8="1:2",2,0))))))</f>
        <v>Nehrano</v>
      </c>
      <c r="D19" s="38" t="str">
        <f>IF(D8="x","x",IF(D8="","Nehrano",IF(D8="2:0",4,IF(D8="2:1",4,IF(D8="0:2",1,IF(D8="1:2",2,0))))))</f>
        <v>Nehrano</v>
      </c>
      <c r="E19" s="38" t="str">
        <f>IF(E8="x","x",IF(E8="","Nehrano",IF(E8="2:0",4,IF(E8="2:1",4,IF(E8="0:2",1,IF(E8="1:2",2,0))))))</f>
        <v>Nehrano</v>
      </c>
      <c r="F19" s="38" t="str">
        <f>IF(F8="x","x",IF(F8="","Nehrano",IF(F8="2:0",4,IF(F8="2:1",4,IF(F8="0:2",1,IF(F8="1:2",2,0))))))</f>
        <v>Nehrano</v>
      </c>
      <c r="G19" s="38" t="str">
        <f>IF(G8="x","x",IF(G8="","Nehrano",IF(G8="2:0",4,IF(G8="2:1",4,IF(G8="0:2",1,IF(G8="1:2",2,0))))))</f>
        <v>Nehrano</v>
      </c>
      <c r="H19" s="38" t="str">
        <f>IF(H8="x","x",IF(H8="","Nehrano",IF(H8="2:0",4,IF(H8="2:1",4,IF(H8="0:2",1,IF(H8="1:2",2,0))))))</f>
        <v>x</v>
      </c>
      <c r="I19" s="38" t="str">
        <f>IF(I8="x","x",IF(I8="","Nehrano",IF(I8="2:0",4,IF(I8="2:1",4,IF(I8="0:2",1,IF(I8="1:2",2,0))))))</f>
        <v>Nehrano</v>
      </c>
      <c r="J19" s="38" t="str">
        <f>IF(J8="x","x",IF(J8="","Nehrano",IF(J8="2:0",4,IF(J8="2:1",4,IF(J8="0:2",1,IF(J8="1:2",2,0))))))</f>
        <v>Nehrano</v>
      </c>
      <c r="K19">
        <f>SUM(B19:J19)</f>
        <v>0</v>
      </c>
      <c r="L19">
        <f>COUNT(B19:J19)</f>
        <v>0</v>
      </c>
      <c r="M19" s="39">
        <f t="shared" si="0"/>
        <v>0</v>
      </c>
      <c r="N19">
        <f>_xlfn.RANK.EQ(K19,$K$13:$K$21)</f>
        <v>1</v>
      </c>
    </row>
    <row r="20" spans="1:14" hidden="1" outlineLevel="1" x14ac:dyDescent="0.2">
      <c r="A20" s="3" t="str">
        <f>A9</f>
        <v>Vašata Tomáš</v>
      </c>
      <c r="B20" s="38" t="str">
        <f>IF(B9="x","x",IF(B9="","Nehrano",IF(B9="2:0",4,IF(B9="2:1",4,IF(B9="0:2",1,IF(B9="1:2",2,0))))))</f>
        <v>Nehrano</v>
      </c>
      <c r="C20" s="38" t="str">
        <f>IF(C9="x","x",IF(C9="","Nehrano",IF(C9="2:0",4,IF(C9="2:1",4,IF(C9="0:2",1,IF(C9="1:2",2,0))))))</f>
        <v>Nehrano</v>
      </c>
      <c r="D20" s="38" t="str">
        <f>IF(D9="x","x",IF(D9="","Nehrano",IF(D9="2:0",4,IF(D9="2:1",4,IF(D9="0:2",1,IF(D9="1:2",2,0))))))</f>
        <v>Nehrano</v>
      </c>
      <c r="E20" s="38" t="str">
        <f>IF(E9="x","x",IF(E9="","Nehrano",IF(E9="2:0",4,IF(E9="2:1",4,IF(E9="0:2",1,IF(E9="1:2",2,0))))))</f>
        <v>Nehrano</v>
      </c>
      <c r="F20" s="38" t="str">
        <f>IF(F9="x","x",IF(F9="","Nehrano",IF(F9="2:0",4,IF(F9="2:1",4,IF(F9="0:2",1,IF(F9="1:2",2,0))))))</f>
        <v>Nehrano</v>
      </c>
      <c r="G20" s="38" t="str">
        <f>IF(G9="x","x",IF(G9="","Nehrano",IF(G9="2:0",4,IF(G9="2:1",4,IF(G9="0:2",1,IF(G9="1:2",2,0))))))</f>
        <v>Nehrano</v>
      </c>
      <c r="H20" s="38" t="str">
        <f>IF(H9="x","x",IF(H9="","Nehrano",IF(H9="2:0",4,IF(H9="2:1",4,IF(H9="0:2",1,IF(H9="1:2",2,0))))))</f>
        <v>Nehrano</v>
      </c>
      <c r="I20" s="38" t="str">
        <f>IF(I9="x","x",IF(I9="","Nehrano",IF(I9="2:0",4,IF(I9="2:1",4,IF(I9="0:2",1,IF(I9="1:2",2,0))))))</f>
        <v>x</v>
      </c>
      <c r="J20" s="38" t="str">
        <f>IF(J9="x","x",IF(J9="","Nehrano",IF(J9="2:0",4,IF(J9="2:1",4,IF(J9="0:2",1,IF(J9="1:2",2,0))))))</f>
        <v>Nehrano</v>
      </c>
      <c r="K20">
        <f>SUM(B20:J20)</f>
        <v>0</v>
      </c>
      <c r="L20">
        <f>COUNT(B20:J20)</f>
        <v>0</v>
      </c>
      <c r="M20" s="39">
        <f t="shared" si="0"/>
        <v>0</v>
      </c>
      <c r="N20">
        <f>_xlfn.RANK.EQ(K20,$K$13:$K$21)</f>
        <v>1</v>
      </c>
    </row>
    <row r="21" spans="1:14" hidden="1" outlineLevel="1" x14ac:dyDescent="0.2">
      <c r="A21" s="3" t="str">
        <f>A10</f>
        <v>Vondra Miroslav</v>
      </c>
      <c r="B21" s="38" t="str">
        <f>IF(B10="x","x",IF(B10="","Nehrano",IF(B10="2:0",4,IF(B10="2:1",4,IF(B10="0:2",1,IF(B10="1:2",2,0))))))</f>
        <v>Nehrano</v>
      </c>
      <c r="C21" s="38" t="str">
        <f>IF(C10="x","x",IF(C10="","Nehrano",IF(C10="2:0",4,IF(C10="2:1",4,IF(C10="0:2",1,IF(C10="1:2",2,0))))))</f>
        <v>Nehrano</v>
      </c>
      <c r="D21" s="38" t="str">
        <f>IF(D10="x","x",IF(D10="","Nehrano",IF(D10="2:0",4,IF(D10="2:1",4,IF(D10="0:2",1,IF(D10="1:2",2,0))))))</f>
        <v>Nehrano</v>
      </c>
      <c r="E21" s="38" t="str">
        <f>IF(E10="x","x",IF(E10="","Nehrano",IF(E10="2:0",4,IF(E10="2:1",4,IF(E10="0:2",1,IF(E10="1:2",2,0))))))</f>
        <v>Nehrano</v>
      </c>
      <c r="F21" s="38" t="str">
        <f>IF(F10="x","x",IF(F10="","Nehrano",IF(F10="2:0",4,IF(F10="2:1",4,IF(F10="0:2",1,IF(F10="1:2",2,0))))))</f>
        <v>Nehrano</v>
      </c>
      <c r="G21" s="38" t="str">
        <f>IF(G10="x","x",IF(G10="","Nehrano",IF(G10="2:0",4,IF(G10="2:1",4,IF(G10="0:2",1,IF(G10="1:2",2,0))))))</f>
        <v>Nehrano</v>
      </c>
      <c r="H21" s="38" t="str">
        <f>IF(H10="x","x",IF(H10="","Nehrano",IF(H10="2:0",4,IF(H10="2:1",4,IF(H10="0:2",1,IF(H10="1:2",2,0))))))</f>
        <v>Nehrano</v>
      </c>
      <c r="I21" s="38" t="str">
        <f>IF(I10="x","x",IF(I10="","Nehrano",IF(I10="2:0",4,IF(I10="2:1",4,IF(I10="0:2",1,IF(I10="1:2",2,0))))))</f>
        <v>Nehrano</v>
      </c>
      <c r="J21" s="38" t="str">
        <f>IF(J10="x","x",IF(J10="","Nehrano",IF(J10="2:0",4,IF(J10="2:1",4,IF(J10="0:2",1,IF(J10="1:2",2,0))))))</f>
        <v>x</v>
      </c>
      <c r="K21">
        <f>SUM(B21:J21)</f>
        <v>0</v>
      </c>
      <c r="L21">
        <f>COUNT(B21:J21)</f>
        <v>0</v>
      </c>
      <c r="M21" s="39">
        <f t="shared" si="0"/>
        <v>0</v>
      </c>
      <c r="N21">
        <f>_xlfn.RANK.EQ(K21,$K$13:$K$21)</f>
        <v>1</v>
      </c>
    </row>
    <row r="22" spans="1:14" hidden="1" outlineLevel="1" x14ac:dyDescent="0.2">
      <c r="K22" s="6" t="s">
        <v>25</v>
      </c>
    </row>
    <row r="23" spans="1:14" collapsed="1" x14ac:dyDescent="0.2">
      <c r="K23" s="37">
        <v>0</v>
      </c>
      <c r="L23" s="37">
        <v>1</v>
      </c>
    </row>
  </sheetData>
  <dataConsolidate/>
  <conditionalFormatting sqref="K23:L23">
    <cfRule type="colorScale" priority="1">
      <colorScale>
        <cfvo type="min"/>
        <cfvo type="percentile" val="50"/>
        <cfvo type="max"/>
        <color rgb="FFFF0000"/>
        <color rgb="FFFFEB84"/>
        <color rgb="FF00B050"/>
      </colorScale>
    </cfRule>
  </conditionalFormatting>
  <conditionalFormatting sqref="L11">
    <cfRule type="colorScale" priority="2">
      <colorScale>
        <cfvo type="min"/>
        <cfvo type="percentile" val="50"/>
        <cfvo type="max"/>
        <color rgb="FFFF0000"/>
        <color rgb="FFFFEB84"/>
        <color rgb="FF00B050"/>
      </colorScale>
    </cfRule>
  </conditionalFormatting>
  <conditionalFormatting sqref="K2:K10">
    <cfRule type="colorScale" priority="5">
      <colorScale>
        <cfvo type="min"/>
        <cfvo type="max"/>
        <color theme="0"/>
        <color rgb="FFFFC000"/>
      </colorScale>
    </cfRule>
  </conditionalFormatting>
  <conditionalFormatting sqref="L2:L10">
    <cfRule type="colorScale" priority="6">
      <colorScale>
        <cfvo type="min"/>
        <cfvo type="percentile" val="50"/>
        <cfvo type="max"/>
        <color rgb="FFFF0000"/>
        <color rgb="FFFFEB84"/>
        <color rgb="FF00B050"/>
      </colorScale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31D310-FBE3-41B9-9121-E7DDCD9FDCE8}">
  <dimension ref="A1:M20"/>
  <sheetViews>
    <sheetView workbookViewId="0">
      <selection activeCell="B9" sqref="B9:H9"/>
    </sheetView>
  </sheetViews>
  <sheetFormatPr defaultRowHeight="12.75" outlineLevelRow="1" x14ac:dyDescent="0.2"/>
  <cols>
    <col min="1" max="1" width="19.28515625" customWidth="1"/>
  </cols>
  <sheetData>
    <row r="1" spans="1:13" ht="83.25" thickBot="1" x14ac:dyDescent="0.25">
      <c r="A1" s="40" t="s">
        <v>26</v>
      </c>
      <c r="B1" s="41" t="str">
        <f>A2</f>
        <v>Bejrová Pavlína</v>
      </c>
      <c r="C1" s="42" t="str">
        <f>A3</f>
        <v>Endlichová Petra</v>
      </c>
      <c r="D1" s="43" t="str">
        <f>A4</f>
        <v>Friebelová Yvona</v>
      </c>
      <c r="E1" s="44" t="str">
        <f>A5</f>
        <v>Kosinová Martina</v>
      </c>
      <c r="F1" s="43" t="str">
        <f>A6</f>
        <v>Nováková Lenka</v>
      </c>
      <c r="G1" s="43" t="str">
        <f>A7</f>
        <v>Pichová Iva</v>
      </c>
      <c r="H1" s="43" t="str">
        <f>A8</f>
        <v>Teichmanová Dáša</v>
      </c>
      <c r="I1" s="43" t="str">
        <f>A9</f>
        <v>Teichmanová Andrea</v>
      </c>
      <c r="J1" s="41" t="s">
        <v>21</v>
      </c>
      <c r="K1" s="45" t="s">
        <v>27</v>
      </c>
      <c r="L1" s="46" t="s">
        <v>23</v>
      </c>
    </row>
    <row r="2" spans="1:13" x14ac:dyDescent="0.2">
      <c r="A2" s="15" t="str">
        <f>Seznam!B15</f>
        <v>Bejrová Pavlína</v>
      </c>
      <c r="B2" s="16" t="s">
        <v>24</v>
      </c>
      <c r="C2" s="17" t="str">
        <f>IF($B3="","",IF($B3="2:0","0:2",IF($B3="2:1","1:2",IF($B3="0:2","2:0",IF($B3="1:2","2:1",ERR)))))</f>
        <v/>
      </c>
      <c r="D2" s="47" t="str">
        <f>IF($B4="","",IF($B4="2:0","0:2",IF($B4="2:1","1:2",IF($B4="0:2","2:0",IF($B4="1:2","2:1",ERR)))))</f>
        <v/>
      </c>
      <c r="E2" s="47" t="str">
        <f>IF($B5="","",IF($B5="2:0","0:2",IF($B5="2:1","1:2",IF($B5="0:2","2:0",IF($B5="1:2","2:1",ERR)))))</f>
        <v/>
      </c>
      <c r="F2" s="47" t="str">
        <f>IF($B6="","",IF($B6="2:0","0:2",IF($B6="2:1","1:2",IF($B6="0:2","2:0",IF($B6="1:2","2:1",ERR)))))</f>
        <v/>
      </c>
      <c r="G2" s="47" t="str">
        <f>IF($B7="","",IF($B7="2:0","0:2",IF($B7="2:1","1:2",IF($B7="0:2","2:0",IF($B7="1:2","2:1",ERR)))))</f>
        <v/>
      </c>
      <c r="H2" s="17" t="str">
        <f>IF($B8="","",IF($B8="2:0","0:2",IF($B8="2:1","1:2",IF($B8="0:2","2:0",IF($B8="1:2","2:1",ERR)))))</f>
        <v/>
      </c>
      <c r="I2" s="47" t="str">
        <f>IF($B9="","",IF($B9="2:0","0:2",IF($B9="2:1","1:2",IF($B9="0:2","2:0",IF($B9="1:2","2:1",ERR)))))</f>
        <v/>
      </c>
      <c r="J2" s="48">
        <f>J11</f>
        <v>0</v>
      </c>
      <c r="K2" s="49">
        <f>L11</f>
        <v>0</v>
      </c>
      <c r="L2" s="20">
        <f>M11</f>
        <v>1</v>
      </c>
    </row>
    <row r="3" spans="1:13" x14ac:dyDescent="0.2">
      <c r="A3" s="21" t="str">
        <f>Seznam!B16</f>
        <v>Endlichová Petra</v>
      </c>
      <c r="B3" s="22"/>
      <c r="C3" s="23" t="s">
        <v>24</v>
      </c>
      <c r="D3" s="24" t="str">
        <f>IF($C4="","",IF($C4="2:0","0:2",IF($C4="2:1","1:2",IF($C4="0:2","2:0",IF($C4="1:2","2:1",ERR)))))</f>
        <v/>
      </c>
      <c r="E3" s="24" t="str">
        <f>IF($C5="","",IF($C5="2:0","0:2",IF($C5="2:1","1:2",IF($C5="0:2","2:0",IF($C5="1:2","2:1",ERR)))))</f>
        <v/>
      </c>
      <c r="F3" s="24" t="str">
        <f>IF($C6="","",IF($C6="2:0","0:2",IF($C6="2:1","1:2",IF($C6="0:2","2:0",IF($C6="1:2","2:1",ERR)))))</f>
        <v/>
      </c>
      <c r="G3" s="24" t="str">
        <f>IF($C7="","",IF($C7="2:0","0:2",IF($C7="2:1","1:2",IF($C7="0:2","2:0",IF($C7="1:2","2:1",ERR)))))</f>
        <v/>
      </c>
      <c r="H3" s="24" t="str">
        <f>IF(C8="","",IF(C8="2:0","0:2",IF(C8="2:1","1:2",IF(C8="0:2","2:0",IF(C8="1:2","2:1",ERR)))))</f>
        <v/>
      </c>
      <c r="I3" s="24" t="str">
        <f>IF(C9="","",IF(C9="2:0","0:2",IF(C9="2:1","1:2",IF(C9="0:2","2:0",IF(C9="1:2","2:1",ERR)))))</f>
        <v/>
      </c>
      <c r="J3" s="50">
        <f>J12</f>
        <v>0</v>
      </c>
      <c r="K3" s="51">
        <f>L12</f>
        <v>0</v>
      </c>
      <c r="L3" s="27">
        <f>M12</f>
        <v>1</v>
      </c>
    </row>
    <row r="4" spans="1:13" x14ac:dyDescent="0.2">
      <c r="A4" s="21" t="str">
        <f>Seznam!B17</f>
        <v>Friebelová Yvona</v>
      </c>
      <c r="B4" s="22"/>
      <c r="C4" s="22"/>
      <c r="D4" s="23" t="s">
        <v>24</v>
      </c>
      <c r="E4" s="24" t="str">
        <f>IF(D5="","",IF(D5="2:0","0:2",IF(D5="2:1","1:2",IF(D5="0:2","2:0",IF(D5="1:2","2:1",ERR)))))</f>
        <v/>
      </c>
      <c r="F4" s="24" t="str">
        <f>IF(D6="","",IF(D6="2:0","0:2",IF(D6="2:1","1:2",IF(D6="0:2","2:0",IF(D6="1:2","2:1",ERR)))))</f>
        <v/>
      </c>
      <c r="G4" s="24" t="str">
        <f>IF(D7="","",IF(D7="2:0","0:2",IF(D7="2:1","1:2",IF(D7="0:2","2:0",IF(D7="1:2","2:1",ERR)))))</f>
        <v/>
      </c>
      <c r="H4" s="24" t="str">
        <f>IF(D8="","",IF(D8="2:0","0:2",IF(D8="2:1","1:2",IF(D8="0:2","2:0",IF(D8="1:2","2:1",ERR)))))</f>
        <v/>
      </c>
      <c r="I4" s="24" t="str">
        <f>IF(D9="","",IF(D9="2:0","0:2",IF(D9="2:1","1:2",IF(D9="0:2","2:0",IF(D9="1:2","2:1",ERR)))))</f>
        <v/>
      </c>
      <c r="J4" s="50">
        <f>J13</f>
        <v>0</v>
      </c>
      <c r="K4" s="51">
        <f>L13</f>
        <v>0</v>
      </c>
      <c r="L4" s="27">
        <f>M13</f>
        <v>1</v>
      </c>
    </row>
    <row r="5" spans="1:13" x14ac:dyDescent="0.2">
      <c r="A5" s="21" t="str">
        <f>Seznam!B18</f>
        <v>Kosinová Martina</v>
      </c>
      <c r="B5" s="22"/>
      <c r="C5" s="22"/>
      <c r="D5" s="22"/>
      <c r="E5" s="52" t="s">
        <v>24</v>
      </c>
      <c r="F5" s="24" t="str">
        <f>IF(E6="","",IF(E6="2:0","0:2",IF(E6="2:1","1:2",IF(E6="0:2","2:0",IF(E6="1:2","2:1",ERR)))))</f>
        <v/>
      </c>
      <c r="G5" s="24" t="str">
        <f>IF(E7="","",IF(E7="2:0","0:2",IF(E7="2:1","1:2",IF(E7="0:2","2:0",IF(E7="1:2","2:1",ERR)))))</f>
        <v/>
      </c>
      <c r="H5" s="24" t="str">
        <f>IF(E8="","",IF(E8="2:0","0:2",IF(E8="2:1","1:2",IF(E8="0:2","2:0",IF(E8="1:2","2:1",ERR)))))</f>
        <v/>
      </c>
      <c r="I5" s="24" t="str">
        <f>IF(E9="","",IF(E9="2:0","0:2",IF(E9="2:1","1:2",IF(E9="0:2","2:0",IF(E9="1:2","2:1",ERR)))))</f>
        <v/>
      </c>
      <c r="J5" s="50">
        <f>J14</f>
        <v>0</v>
      </c>
      <c r="K5" s="51">
        <f>L14</f>
        <v>0</v>
      </c>
      <c r="L5" s="27">
        <f>M14</f>
        <v>1</v>
      </c>
    </row>
    <row r="6" spans="1:13" x14ac:dyDescent="0.2">
      <c r="A6" s="21" t="str">
        <f>Seznam!B19</f>
        <v>Nováková Lenka</v>
      </c>
      <c r="B6" s="22"/>
      <c r="C6" s="22"/>
      <c r="D6" s="22"/>
      <c r="E6" s="22"/>
      <c r="F6" s="52" t="s">
        <v>24</v>
      </c>
      <c r="G6" s="24" t="str">
        <f>IF(F7="","",IF(F7="2:0","0:2",IF(F7="2:1","1:2",IF(F7="0:2","2:0",IF(F7="1:2","2:1",ERR)))))</f>
        <v/>
      </c>
      <c r="H6" s="24" t="str">
        <f>IF(F8="","",IF(F8="2:0","0:2",IF(F8="2:1","1:2",IF(F8="0:2","2:0",IF(F8="1:2","2:1",ERR)))))</f>
        <v/>
      </c>
      <c r="I6" s="24" t="str">
        <f>IF(F9="","",IF(F9="2:0","0:2",IF(F9="2:1","1:2",IF(F9="0:2","2:0",IF(F9="1:2","2:1",ERR)))))</f>
        <v/>
      </c>
      <c r="J6" s="50">
        <f>J15</f>
        <v>0</v>
      </c>
      <c r="K6" s="51">
        <f>L15</f>
        <v>0</v>
      </c>
      <c r="L6" s="27">
        <f>M15</f>
        <v>1</v>
      </c>
    </row>
    <row r="7" spans="1:13" x14ac:dyDescent="0.2">
      <c r="A7" s="21" t="str">
        <f>Seznam!B20</f>
        <v>Pichová Iva</v>
      </c>
      <c r="B7" s="22"/>
      <c r="C7" s="22"/>
      <c r="D7" s="22"/>
      <c r="E7" s="22"/>
      <c r="F7" s="22"/>
      <c r="G7" s="52" t="s">
        <v>24</v>
      </c>
      <c r="H7" s="24" t="str">
        <f>IF(G8="","",IF(G8="2:0","0:2",IF(G8="2:1","1:2",IF(G8="0:2","2:0",IF(G8="1:2","2:1",ERR)))))</f>
        <v/>
      </c>
      <c r="I7" s="24" t="str">
        <f>IF(G9="","",IF(G9="2:0","0:2",IF(G9="2:1","1:2",IF(G9="0:2","2:0",IF(G9="1:2","2:1",ERR)))))</f>
        <v/>
      </c>
      <c r="J7" s="50">
        <f>J16</f>
        <v>0</v>
      </c>
      <c r="K7" s="51">
        <f>L16</f>
        <v>0</v>
      </c>
      <c r="L7" s="27">
        <f>M16</f>
        <v>1</v>
      </c>
    </row>
    <row r="8" spans="1:13" x14ac:dyDescent="0.2">
      <c r="A8" s="21" t="str">
        <f>Seznam!B21</f>
        <v>Teichmanová Dáša</v>
      </c>
      <c r="B8" s="22"/>
      <c r="C8" s="22"/>
      <c r="D8" s="22"/>
      <c r="E8" s="22"/>
      <c r="F8" s="22"/>
      <c r="G8" s="22"/>
      <c r="H8" s="52" t="s">
        <v>24</v>
      </c>
      <c r="I8" s="24" t="str">
        <f>IF(H9="","",IF(H9="2:0","0:2",IF(H9="2:1","1:2",IF(H9="0:2","2:0",IF(H9="1:2","2:1",ERR)))))</f>
        <v/>
      </c>
      <c r="J8" s="50">
        <f>J17</f>
        <v>0</v>
      </c>
      <c r="K8" s="51">
        <f>L17</f>
        <v>0</v>
      </c>
      <c r="L8" s="27">
        <f>M17</f>
        <v>1</v>
      </c>
    </row>
    <row r="9" spans="1:13" ht="13.5" thickBot="1" x14ac:dyDescent="0.25">
      <c r="A9" s="31" t="str">
        <f>Seznam!B22</f>
        <v>Teichmanová Andrea</v>
      </c>
      <c r="B9" s="32"/>
      <c r="C9" s="32"/>
      <c r="D9" s="32"/>
      <c r="E9" s="32"/>
      <c r="F9" s="32"/>
      <c r="G9" s="32"/>
      <c r="H9" s="32"/>
      <c r="I9" s="56" t="s">
        <v>24</v>
      </c>
      <c r="J9" s="57">
        <f>J18</f>
        <v>0</v>
      </c>
      <c r="K9" s="58">
        <f>L18</f>
        <v>0</v>
      </c>
      <c r="L9" s="35">
        <f>M18</f>
        <v>1</v>
      </c>
    </row>
    <row r="10" spans="1:13" ht="13.5" thickBot="1" x14ac:dyDescent="0.25">
      <c r="K10" s="53">
        <f>AVERAGE(K2:K7)</f>
        <v>0</v>
      </c>
    </row>
    <row r="11" spans="1:13" hidden="1" outlineLevel="1" x14ac:dyDescent="0.2">
      <c r="A11" s="6" t="str">
        <f>A2</f>
        <v>Bejrová Pavlína</v>
      </c>
      <c r="B11" s="54" t="str">
        <f>IF(B2="x","x",IF(B2="","Nehrano",IF(B2="2:0",4,IF(B2="2:1",4,IF(B2="0:2",1,IF(B2="1:2",2,0))))))</f>
        <v>x</v>
      </c>
      <c r="C11" s="54" t="str">
        <f>IF(C2="x","x",IF(C2="","Nehrano",IF(C2="2:0",4,IF(C2="2:1",4,IF(C2="0:2",1,IF(C2="1:2",2,0))))))</f>
        <v>Nehrano</v>
      </c>
      <c r="D11" s="54" t="str">
        <f>IF(D2="x","x",IF(D2="","Nehrano",IF(D2="2:0",4,IF(D2="2:1",4,IF(D2="0:2",1,IF(D2="1:2",2,0))))))</f>
        <v>Nehrano</v>
      </c>
      <c r="E11" s="54" t="str">
        <f>IF(E2="x","x",IF(E2="","Nehrano",IF(E2="2:0",4,IF(E2="2:1",4,IF(E2="0:2",1,IF(E2="1:2",2,0))))))</f>
        <v>Nehrano</v>
      </c>
      <c r="F11" s="54" t="str">
        <f>IF(F2="x","x",IF(F2="","Nehrano",IF(F2="2:0",4,IF(F2="2:1",4,IF(F2="0:2",1,IF(F2="1:2",2,0))))))</f>
        <v>Nehrano</v>
      </c>
      <c r="G11" s="54" t="str">
        <f>IF(G2="x","x",IF(G2="","Nehrano",IF(G2="2:0",4,IF(G2="2:1",4,IF(G2="0:2",1,IF(G2="1:2",2,0))))))</f>
        <v>Nehrano</v>
      </c>
      <c r="H11" s="54" t="str">
        <f>IF(H2="x","x",IF(H2="","Nehrano",IF(H2="2:0",4,IF(H2="2:1",4,IF(H2="0:2",1,IF(H2="1:2",2,0))))))</f>
        <v>Nehrano</v>
      </c>
      <c r="I11" s="54" t="str">
        <f>IF(I2="x","x",IF(I2="","Nehrano",IF(I2="2:0",4,IF(I2="2:1",4,IF(I2="0:2",1,IF(I2="1:2",2,0))))))</f>
        <v>Nehrano</v>
      </c>
      <c r="J11">
        <f>SUM(B11:I11)</f>
        <v>0</v>
      </c>
      <c r="K11">
        <f>COUNT((B11:I11))</f>
        <v>0</v>
      </c>
      <c r="L11" s="39">
        <f>(K11/7)</f>
        <v>0</v>
      </c>
      <c r="M11">
        <f>_xlfn.RANK.EQ(J11,$J$11:$J$18)</f>
        <v>1</v>
      </c>
    </row>
    <row r="12" spans="1:13" hidden="1" outlineLevel="1" x14ac:dyDescent="0.2">
      <c r="A12" s="6" t="str">
        <f>A3</f>
        <v>Endlichová Petra</v>
      </c>
      <c r="B12" s="54" t="str">
        <f>IF(B3="x","x",IF(B3="","Nehrano",IF(B3="2:0",4,IF(B3="2:1",4,IF(B3="0:2",1,IF(B3="1:2",2,0))))))</f>
        <v>Nehrano</v>
      </c>
      <c r="C12" s="54" t="str">
        <f>IF(C3="x","x",IF(C3="","Nehrano",IF(C3="2:0",4,IF(C3="2:1",4,IF(C3="0:2",1,IF(C3="1:2",2,0))))))</f>
        <v>x</v>
      </c>
      <c r="D12" s="54" t="str">
        <f>IF(D3="x","x",IF(D3="","Nehrano",IF(D3="2:0",4,IF(D3="2:1",4,IF(D3="0:2",1,IF(D3="1:2",2,0))))))</f>
        <v>Nehrano</v>
      </c>
      <c r="E12" s="54" t="str">
        <f>IF(E3="x","x",IF(E3="","Nehrano",IF(E3="2:0",4,IF(E3="2:1",4,IF(E3="0:2",1,IF(E3="1:2",2,0))))))</f>
        <v>Nehrano</v>
      </c>
      <c r="F12" s="54" t="str">
        <f>IF(F3="x","x",IF(F3="","Nehrano",IF(F3="2:0",4,IF(F3="2:1",4,IF(F3="0:2",1,IF(F3="1:2",2,0))))))</f>
        <v>Nehrano</v>
      </c>
      <c r="G12" s="54" t="str">
        <f>IF(G3="x","x",IF(G3="","Nehrano",IF(G3="2:0",4,IF(G3="2:1",4,IF(G3="0:2",1,IF(G3="1:2",2,0))))))</f>
        <v>Nehrano</v>
      </c>
      <c r="H12" s="54" t="str">
        <f>IF(H3="x","x",IF(H3="","Nehrano",IF(H3="2:0",4,IF(H3="2:1",4,IF(H3="0:2",1,IF(H3="1:2",2,0))))))</f>
        <v>Nehrano</v>
      </c>
      <c r="I12" s="54" t="str">
        <f>IF(I3="x","x",IF(I3="","Nehrano",IF(I3="2:0",4,IF(I3="2:1",4,IF(I3="0:2",1,IF(I3="1:2",2,0))))))</f>
        <v>Nehrano</v>
      </c>
      <c r="J12">
        <f>SUM(B12:I12)</f>
        <v>0</v>
      </c>
      <c r="K12">
        <f>COUNT((B12:I12))</f>
        <v>0</v>
      </c>
      <c r="L12" s="39">
        <f t="shared" ref="L12:L18" si="0">(K12/7)</f>
        <v>0</v>
      </c>
      <c r="M12">
        <f>_xlfn.RANK.EQ(J12,$J$11:$J$18)</f>
        <v>1</v>
      </c>
    </row>
    <row r="13" spans="1:13" hidden="1" outlineLevel="1" x14ac:dyDescent="0.2">
      <c r="A13" s="6" t="str">
        <f>A4</f>
        <v>Friebelová Yvona</v>
      </c>
      <c r="B13" s="54" t="str">
        <f>IF(B4="x","x",IF(B4="","Nehrano",IF(B4="2:0",4,IF(B4="2:1",4,IF(B4="0:2",1,IF(B4="1:2",2,0))))))</f>
        <v>Nehrano</v>
      </c>
      <c r="C13" s="54" t="str">
        <f>IF(C4="x","x",IF(C4="","Nehrano",IF(C4="2:0",4,IF(C4="2:1",4,IF(C4="0:2",1,IF(C4="1:2",2,0))))))</f>
        <v>Nehrano</v>
      </c>
      <c r="D13" s="54" t="str">
        <f>IF(D4="x","x",IF(D4="","Nehrano",IF(D4="2:0",4,IF(D4="2:1",4,IF(D4="0:2",1,IF(D4="1:2",2,0))))))</f>
        <v>x</v>
      </c>
      <c r="E13" s="54" t="str">
        <f>IF(E4="x","x",IF(E4="","Nehrano",IF(E4="2:0",4,IF(E4="2:1",4,IF(E4="0:2",1,IF(E4="1:2",2,0))))))</f>
        <v>Nehrano</v>
      </c>
      <c r="F13" s="54" t="str">
        <f>IF(F4="x","x",IF(F4="","Nehrano",IF(F4="2:0",4,IF(F4="2:1",4,IF(F4="0:2",1,IF(F4="1:2",2,0))))))</f>
        <v>Nehrano</v>
      </c>
      <c r="G13" s="54" t="str">
        <f>IF(G4="x","x",IF(G4="","Nehrano",IF(G4="2:0",4,IF(G4="2:1",4,IF(G4="0:2",1,IF(G4="1:2",2,0))))))</f>
        <v>Nehrano</v>
      </c>
      <c r="H13" s="54" t="str">
        <f>IF(H4="x","x",IF(H4="","Nehrano",IF(H4="2:0",4,IF(H4="2:1",4,IF(H4="0:2",1,IF(H4="1:2",2,0))))))</f>
        <v>Nehrano</v>
      </c>
      <c r="I13" s="54" t="str">
        <f>IF(I4="x","x",IF(I4="","Nehrano",IF(I4="2:0",4,IF(I4="2:1",4,IF(I4="0:2",1,IF(I4="1:2",2,0))))))</f>
        <v>Nehrano</v>
      </c>
      <c r="J13">
        <f>SUM(B13:I13)</f>
        <v>0</v>
      </c>
      <c r="K13">
        <f>COUNT((B13:I13))</f>
        <v>0</v>
      </c>
      <c r="L13" s="39">
        <f t="shared" si="0"/>
        <v>0</v>
      </c>
      <c r="M13">
        <f>_xlfn.RANK.EQ(J13,$J$11:$J$18)</f>
        <v>1</v>
      </c>
    </row>
    <row r="14" spans="1:13" hidden="1" outlineLevel="1" x14ac:dyDescent="0.2">
      <c r="A14" s="6" t="str">
        <f>A5</f>
        <v>Kosinová Martina</v>
      </c>
      <c r="B14" s="54" t="str">
        <f>IF(B5="x","x",IF(B5="","Nehrano",IF(B5="2:0",4,IF(B5="2:1",4,IF(B5="0:2",1,IF(B5="1:2",2,0))))))</f>
        <v>Nehrano</v>
      </c>
      <c r="C14" s="54" t="str">
        <f>IF(C5="x","x",IF(C5="","Nehrano",IF(C5="2:0",4,IF(C5="2:1",4,IF(C5="0:2",1,IF(C5="1:2",2,0))))))</f>
        <v>Nehrano</v>
      </c>
      <c r="D14" s="54" t="str">
        <f>IF(D5="x","x",IF(D5="","Nehrano",IF(D5="2:0",4,IF(D5="2:1",4,IF(D5="0:2",1,IF(D5="1:2",2,0))))))</f>
        <v>Nehrano</v>
      </c>
      <c r="E14" s="54" t="str">
        <f>IF(E5="x","x",IF(E5="","Nehrano",IF(E5="2:0",4,IF(E5="2:1",4,IF(E5="0:2",1,IF(E5="1:2",2,0))))))</f>
        <v>x</v>
      </c>
      <c r="F14" s="54" t="str">
        <f>IF(F5="x","x",IF(F5="","Nehrano",IF(F5="2:0",4,IF(F5="2:1",4,IF(F5="0:2",1,IF(F5="1:2",2,0))))))</f>
        <v>Nehrano</v>
      </c>
      <c r="G14" s="54" t="str">
        <f>IF(G5="x","x",IF(G5="","Nehrano",IF(G5="2:0",4,IF(G5="2:1",4,IF(G5="0:2",1,IF(G5="1:2",2,0))))))</f>
        <v>Nehrano</v>
      </c>
      <c r="H14" s="54" t="str">
        <f>IF(H5="x","x",IF(H5="","Nehrano",IF(H5="2:0",4,IF(H5="2:1",4,IF(H5="0:2",1,IF(H5="1:2",2,0))))))</f>
        <v>Nehrano</v>
      </c>
      <c r="I14" s="54" t="str">
        <f>IF(I5="x","x",IF(I5="","Nehrano",IF(I5="2:0",4,IF(I5="2:1",4,IF(I5="0:2",1,IF(I5="1:2",2,0))))))</f>
        <v>Nehrano</v>
      </c>
      <c r="J14">
        <f>SUM(B14:I14)</f>
        <v>0</v>
      </c>
      <c r="K14">
        <f>COUNT((B14:I14))</f>
        <v>0</v>
      </c>
      <c r="L14" s="39">
        <f t="shared" si="0"/>
        <v>0</v>
      </c>
      <c r="M14">
        <f>_xlfn.RANK.EQ(J14,$J$11:$J$18)</f>
        <v>1</v>
      </c>
    </row>
    <row r="15" spans="1:13" hidden="1" outlineLevel="1" x14ac:dyDescent="0.2">
      <c r="A15" s="6" t="str">
        <f>A6</f>
        <v>Nováková Lenka</v>
      </c>
      <c r="B15" s="54" t="str">
        <f>IF(B6="x","x",IF(B6="","Nehrano",IF(B6="2:0",4,IF(B6="2:1",4,IF(B6="0:2",1,IF(B6="1:2",2,0))))))</f>
        <v>Nehrano</v>
      </c>
      <c r="C15" s="54" t="str">
        <f>IF(C6="x","x",IF(C6="","Nehrano",IF(C6="2:0",4,IF(C6="2:1",4,IF(C6="0:2",1,IF(C6="1:2",2,0))))))</f>
        <v>Nehrano</v>
      </c>
      <c r="D15" s="54" t="str">
        <f>IF(D6="x","x",IF(D6="","Nehrano",IF(D6="2:0",4,IF(D6="2:1",4,IF(D6="0:2",1,IF(D6="1:2",2,0))))))</f>
        <v>Nehrano</v>
      </c>
      <c r="E15" s="54" t="str">
        <f>IF(E6="x","x",IF(E6="","Nehrano",IF(E6="2:0",4,IF(E6="2:1",4,IF(E6="0:2",1,IF(E6="1:2",2,0))))))</f>
        <v>Nehrano</v>
      </c>
      <c r="F15" s="54" t="str">
        <f>IF(F6="x","x",IF(F6="","Nehrano",IF(F6="2:0",4,IF(F6="2:1",4,IF(F6="0:2",1,IF(F6="1:2",2,0))))))</f>
        <v>x</v>
      </c>
      <c r="G15" s="54" t="str">
        <f>IF(G6="x","x",IF(G6="","Nehrano",IF(G6="2:0",4,IF(G6="2:1",4,IF(G6="0:2",1,IF(G6="1:2",2,0))))))</f>
        <v>Nehrano</v>
      </c>
      <c r="H15" s="54" t="str">
        <f>IF(H6="x","x",IF(H6="","Nehrano",IF(H6="2:0",4,IF(H6="2:1",4,IF(H6="0:2",1,IF(H6="1:2",2,0))))))</f>
        <v>Nehrano</v>
      </c>
      <c r="I15" s="54" t="str">
        <f>IF(I6="x","x",IF(I6="","Nehrano",IF(I6="2:0",4,IF(I6="2:1",4,IF(I6="0:2",1,IF(I6="1:2",2,0))))))</f>
        <v>Nehrano</v>
      </c>
      <c r="J15">
        <f>SUM(B15:I15)</f>
        <v>0</v>
      </c>
      <c r="K15">
        <f>COUNT((B15:I15))</f>
        <v>0</v>
      </c>
      <c r="L15" s="39">
        <f t="shared" si="0"/>
        <v>0</v>
      </c>
      <c r="M15">
        <f>_xlfn.RANK.EQ(J15,$J$11:$J$18)</f>
        <v>1</v>
      </c>
    </row>
    <row r="16" spans="1:13" hidden="1" outlineLevel="1" x14ac:dyDescent="0.2">
      <c r="A16" s="6" t="str">
        <f>A7</f>
        <v>Pichová Iva</v>
      </c>
      <c r="B16" s="54" t="str">
        <f>IF(B7="x","x",IF(B7="","Nehrano",IF(B7="2:0",4,IF(B7="2:1",4,IF(B7="0:2",1,IF(B7="1:2",2,0))))))</f>
        <v>Nehrano</v>
      </c>
      <c r="C16" s="54" t="str">
        <f>IF(C7="x","x",IF(C7="","Nehrano",IF(C7="2:0",4,IF(C7="2:1",4,IF(C7="0:2",1,IF(C7="1:2",2,0))))))</f>
        <v>Nehrano</v>
      </c>
      <c r="D16" s="54" t="str">
        <f>IF(D7="x","x",IF(D7="","Nehrano",IF(D7="2:0",4,IF(D7="2:1",4,IF(D7="0:2",1,IF(D7="1:2",2,0))))))</f>
        <v>Nehrano</v>
      </c>
      <c r="E16" s="54" t="str">
        <f>IF(E7="x","x",IF(E7="","Nehrano",IF(E7="2:0",4,IF(E7="2:1",4,IF(E7="0:2",1,IF(E7="1:2",2,0))))))</f>
        <v>Nehrano</v>
      </c>
      <c r="F16" s="54" t="str">
        <f>IF(F7="x","x",IF(F7="","Nehrano",IF(F7="2:0",4,IF(F7="2:1",4,IF(F7="0:2",1,IF(F7="1:2",2,0))))))</f>
        <v>Nehrano</v>
      </c>
      <c r="G16" s="54" t="str">
        <f>IF(G7="x","x",IF(G7="","Nehrano",IF(G7="2:0",4,IF(G7="2:1",4,IF(G7="0:2",1,IF(G7="1:2",2,0))))))</f>
        <v>x</v>
      </c>
      <c r="H16" s="54" t="str">
        <f>IF(H7="x","x",IF(H7="","Nehrano",IF(H7="2:0",4,IF(H7="2:1",4,IF(H7="0:2",1,IF(H7="1:2",2,0))))))</f>
        <v>Nehrano</v>
      </c>
      <c r="I16" s="54" t="str">
        <f>IF(I7="x","x",IF(I7="","Nehrano",IF(I7="2:0",4,IF(I7="2:1",4,IF(I7="0:2",1,IF(I7="1:2",2,0))))))</f>
        <v>Nehrano</v>
      </c>
      <c r="J16">
        <f>SUM(B16:I16)</f>
        <v>0</v>
      </c>
      <c r="K16">
        <f>COUNT((B16:I16))</f>
        <v>0</v>
      </c>
      <c r="L16" s="39">
        <f t="shared" si="0"/>
        <v>0</v>
      </c>
      <c r="M16">
        <f>_xlfn.RANK.EQ(J16,$J$11:$J$18)</f>
        <v>1</v>
      </c>
    </row>
    <row r="17" spans="1:13" hidden="1" outlineLevel="1" x14ac:dyDescent="0.2">
      <c r="A17" s="6" t="str">
        <f>A8</f>
        <v>Teichmanová Dáša</v>
      </c>
      <c r="B17" s="54" t="str">
        <f>IF(B8="x","x",IF(B8="","Nehrano",IF(B8="2:0",4,IF(B8="2:1",4,IF(B8="0:2",1,IF(B8="1:2",2,0))))))</f>
        <v>Nehrano</v>
      </c>
      <c r="C17" s="54" t="str">
        <f>IF(C8="x","x",IF(C8="","Nehrano",IF(C8="2:0",4,IF(C8="2:1",4,IF(C8="0:2",1,IF(C8="1:2",2,0))))))</f>
        <v>Nehrano</v>
      </c>
      <c r="D17" s="54" t="str">
        <f>IF(D8="x","x",IF(D8="","Nehrano",IF(D8="2:0",4,IF(D8="2:1",4,IF(D8="0:2",1,IF(D8="1:2",2,0))))))</f>
        <v>Nehrano</v>
      </c>
      <c r="E17" s="54" t="str">
        <f>IF(E8="x","x",IF(E8="","Nehrano",IF(E8="2:0",4,IF(E8="2:1",4,IF(E8="0:2",1,IF(E8="1:2",2,0))))))</f>
        <v>Nehrano</v>
      </c>
      <c r="F17" s="54" t="str">
        <f>IF(F8="x","x",IF(F8="","Nehrano",IF(F8="2:0",4,IF(F8="2:1",4,IF(F8="0:2",1,IF(F8="1:2",2,0))))))</f>
        <v>Nehrano</v>
      </c>
      <c r="G17" s="54" t="str">
        <f>IF(G8="x","x",IF(G8="","Nehrano",IF(G8="2:0",4,IF(G8="2:1",4,IF(G8="0:2",1,IF(G8="1:2",2,0))))))</f>
        <v>Nehrano</v>
      </c>
      <c r="H17" s="54" t="str">
        <f>IF(H8="x","x",IF(H8="","Nehrano",IF(H8="2:0",4,IF(H8="2:1",4,IF(H8="0:2",1,IF(H8="1:2",2,0))))))</f>
        <v>x</v>
      </c>
      <c r="I17" s="54" t="str">
        <f>IF(I8="x","x",IF(I8="","Nehrano",IF(I8="2:0",4,IF(I8="2:1",4,IF(I8="0:2",1,IF(I8="1:2",2,0))))))</f>
        <v>Nehrano</v>
      </c>
      <c r="J17">
        <f>SUM(B17:I17)</f>
        <v>0</v>
      </c>
      <c r="K17">
        <f>COUNT((B17:I17))</f>
        <v>0</v>
      </c>
      <c r="L17" s="39">
        <f t="shared" si="0"/>
        <v>0</v>
      </c>
      <c r="M17">
        <f>_xlfn.RANK.EQ(J17,$J$11:$J$18)</f>
        <v>1</v>
      </c>
    </row>
    <row r="18" spans="1:13" hidden="1" outlineLevel="1" x14ac:dyDescent="0.2">
      <c r="A18" s="6" t="str">
        <f>A9</f>
        <v>Teichmanová Andrea</v>
      </c>
      <c r="B18" s="54" t="str">
        <f>IF(B9="x","x",IF(B9="","Nehrano",IF(B9="2:0",4,IF(B9="2:1",4,IF(B9="0:2",1,IF(B9="1:2",2,0))))))</f>
        <v>Nehrano</v>
      </c>
      <c r="C18" s="54" t="str">
        <f>IF(C9="x","x",IF(C9="","Nehrano",IF(C9="2:0",4,IF(C9="2:1",4,IF(C9="0:2",1,IF(C9="1:2",2,0))))))</f>
        <v>Nehrano</v>
      </c>
      <c r="D18" s="54" t="str">
        <f>IF(D9="x","x",IF(D9="","Nehrano",IF(D9="2:0",4,IF(D9="2:1",4,IF(D9="0:2",1,IF(D9="1:2",2,0))))))</f>
        <v>Nehrano</v>
      </c>
      <c r="E18" s="54" t="str">
        <f>IF(E9="x","x",IF(E9="","Nehrano",IF(E9="2:0",4,IF(E9="2:1",4,IF(E9="0:2",1,IF(E9="1:2",2,0))))))</f>
        <v>Nehrano</v>
      </c>
      <c r="F18" s="54" t="str">
        <f>IF(F9="x","x",IF(F9="","Nehrano",IF(F9="2:0",4,IF(F9="2:1",4,IF(F9="0:2",1,IF(F9="1:2",2,0))))))</f>
        <v>Nehrano</v>
      </c>
      <c r="G18" s="54" t="str">
        <f>IF(G9="x","x",IF(G9="","Nehrano",IF(G9="2:0",4,IF(G9="2:1",4,IF(G9="0:2",1,IF(G9="1:2",2,0))))))</f>
        <v>Nehrano</v>
      </c>
      <c r="H18" s="54" t="str">
        <f>IF(H9="x","x",IF(H9="","Nehrano",IF(H9="2:0",4,IF(H9="2:1",4,IF(H9="0:2",1,IF(H9="1:2",2,0))))))</f>
        <v>Nehrano</v>
      </c>
      <c r="I18" s="54" t="str">
        <f>IF(I9="x","x",IF(I9="","Nehrano",IF(I9="2:0",4,IF(I9="2:1",4,IF(I9="0:2",1,IF(I9="1:2",2,0))))))</f>
        <v>x</v>
      </c>
      <c r="J18">
        <f>SUM(B18:I18)</f>
        <v>0</v>
      </c>
      <c r="K18">
        <f>COUNT((B18:I18))</f>
        <v>0</v>
      </c>
      <c r="L18" s="39">
        <f t="shared" si="0"/>
        <v>0</v>
      </c>
      <c r="M18">
        <f>_xlfn.RANK.EQ(J18,$J$11:$J$18)</f>
        <v>1</v>
      </c>
    </row>
    <row r="19" spans="1:13" collapsed="1" x14ac:dyDescent="0.2">
      <c r="J19" s="6" t="s">
        <v>25</v>
      </c>
    </row>
    <row r="20" spans="1:13" x14ac:dyDescent="0.2">
      <c r="J20" s="37">
        <v>0</v>
      </c>
      <c r="K20" s="37">
        <v>1</v>
      </c>
    </row>
  </sheetData>
  <conditionalFormatting sqref="J20:K20 K2:K10">
    <cfRule type="colorScale" priority="2">
      <colorScale>
        <cfvo type="min"/>
        <cfvo type="percentile" val="50"/>
        <cfvo type="max"/>
        <color rgb="FFFF0000"/>
        <color rgb="FFFFEB84"/>
        <color rgb="FF00B050"/>
      </colorScale>
    </cfRule>
  </conditionalFormatting>
  <conditionalFormatting sqref="J20:K20">
    <cfRule type="colorScale" priority="1">
      <colorScale>
        <cfvo type="min"/>
        <cfvo type="percentile" val="50"/>
        <cfvo type="max"/>
        <color rgb="FFFF0000"/>
        <color rgb="FFFFEB84"/>
        <color rgb="FF00B050"/>
      </colorScale>
    </cfRule>
  </conditionalFormatting>
  <conditionalFormatting sqref="J2:J9">
    <cfRule type="colorScale" priority="7">
      <colorScale>
        <cfvo type="min"/>
        <cfvo type="max"/>
        <color theme="0"/>
        <color rgb="FFFFC000"/>
      </colorScale>
    </cfRule>
  </conditionalFormatting>
  <pageMargins left="0.70866141732283472" right="0.70866141732283472" top="0.78740157480314965" bottom="0.78740157480314965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Seznam</vt:lpstr>
      <vt:lpstr>Muži</vt:lpstr>
      <vt:lpstr>Ženy</vt:lpstr>
      <vt:lpstr>Ženy!Oblast_tisku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Honza</dc:creator>
  <cp:lastModifiedBy>Michal SOUCEK</cp:lastModifiedBy>
  <cp:lastPrinted>2023-05-18T06:20:13Z</cp:lastPrinted>
  <dcterms:created xsi:type="dcterms:W3CDTF">2010-05-16T09:19:30Z</dcterms:created>
  <dcterms:modified xsi:type="dcterms:W3CDTF">2025-06-25T14:39:43Z</dcterms:modified>
</cp:coreProperties>
</file>