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l Souček\Downloads\"/>
    </mc:Choice>
  </mc:AlternateContent>
  <xr:revisionPtr revIDLastSave="0" documentId="13_ncr:1_{AF09FB33-96E9-489A-8E66-E80ED0009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" sheetId="4" r:id="rId1"/>
    <sheet name="Muži" sheetId="2" r:id="rId2"/>
    <sheet name="Ženy" sheetId="3" r:id="rId3"/>
  </sheets>
  <definedNames>
    <definedName name="_xlnm.Print_Area" localSheetId="2">Ženy!$A$1:$O$4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3" l="1"/>
  <c r="L23" i="3" s="1"/>
  <c r="L10" i="3"/>
  <c r="L22" i="3" s="1"/>
  <c r="K10" i="3"/>
  <c r="K22" i="3" s="1"/>
  <c r="L9" i="3"/>
  <c r="L21" i="3" s="1"/>
  <c r="K9" i="3"/>
  <c r="K21" i="3" s="1"/>
  <c r="J9" i="3"/>
  <c r="J21" i="3" s="1"/>
  <c r="L8" i="3"/>
  <c r="L20" i="3" s="1"/>
  <c r="K8" i="3"/>
  <c r="K20" i="3" s="1"/>
  <c r="J8" i="3"/>
  <c r="J20" i="3" s="1"/>
  <c r="I8" i="3"/>
  <c r="I20" i="3" s="1"/>
  <c r="L7" i="3"/>
  <c r="L19" i="3" s="1"/>
  <c r="K7" i="3"/>
  <c r="K19" i="3" s="1"/>
  <c r="J7" i="3"/>
  <c r="J19" i="3" s="1"/>
  <c r="I7" i="3"/>
  <c r="I19" i="3" s="1"/>
  <c r="H7" i="3"/>
  <c r="H19" i="3" s="1"/>
  <c r="L6" i="3"/>
  <c r="L18" i="3" s="1"/>
  <c r="K6" i="3"/>
  <c r="K18" i="3" s="1"/>
  <c r="J6" i="3"/>
  <c r="J18" i="3" s="1"/>
  <c r="I6" i="3"/>
  <c r="I18" i="3" s="1"/>
  <c r="H6" i="3"/>
  <c r="H18" i="3" s="1"/>
  <c r="L5" i="3"/>
  <c r="L17" i="3" s="1"/>
  <c r="K5" i="3"/>
  <c r="K17" i="3" s="1"/>
  <c r="J5" i="3"/>
  <c r="J17" i="3" s="1"/>
  <c r="I5" i="3"/>
  <c r="I17" i="3" s="1"/>
  <c r="H5" i="3"/>
  <c r="H17" i="3" s="1"/>
  <c r="L4" i="3"/>
  <c r="L16" i="3" s="1"/>
  <c r="K4" i="3"/>
  <c r="K16" i="3" s="1"/>
  <c r="J4" i="3"/>
  <c r="J16" i="3" s="1"/>
  <c r="I4" i="3"/>
  <c r="I16" i="3" s="1"/>
  <c r="H4" i="3"/>
  <c r="H16" i="3" s="1"/>
  <c r="L3" i="3"/>
  <c r="L15" i="3" s="1"/>
  <c r="K3" i="3"/>
  <c r="K15" i="3" s="1"/>
  <c r="J3" i="3"/>
  <c r="J15" i="3" s="1"/>
  <c r="I3" i="3"/>
  <c r="I15" i="3" s="1"/>
  <c r="H3" i="3"/>
  <c r="H15" i="3" s="1"/>
  <c r="L2" i="3"/>
  <c r="L14" i="3" s="1"/>
  <c r="K2" i="3"/>
  <c r="K14" i="3" s="1"/>
  <c r="J2" i="3"/>
  <c r="J14" i="3" s="1"/>
  <c r="I2" i="3"/>
  <c r="I14" i="3" s="1"/>
  <c r="H2" i="3"/>
  <c r="H14" i="3" s="1"/>
  <c r="H20" i="3"/>
  <c r="H21" i="3"/>
  <c r="I21" i="3"/>
  <c r="H22" i="3"/>
  <c r="I22" i="3"/>
  <c r="J22" i="3"/>
  <c r="H23" i="3"/>
  <c r="I23" i="3"/>
  <c r="J23" i="3"/>
  <c r="K23" i="3"/>
  <c r="H24" i="3"/>
  <c r="I24" i="3"/>
  <c r="J24" i="3"/>
  <c r="K24" i="3"/>
  <c r="L24" i="3"/>
  <c r="G20" i="3"/>
  <c r="G21" i="3"/>
  <c r="G22" i="3"/>
  <c r="G23" i="3"/>
  <c r="G24" i="3"/>
  <c r="F20" i="3"/>
  <c r="F21" i="3"/>
  <c r="F22" i="3"/>
  <c r="F23" i="3"/>
  <c r="F24" i="3"/>
  <c r="E20" i="3"/>
  <c r="E21" i="3"/>
  <c r="E22" i="3"/>
  <c r="E23" i="3"/>
  <c r="E24" i="3"/>
  <c r="D20" i="3"/>
  <c r="D21" i="3"/>
  <c r="D22" i="3"/>
  <c r="D23" i="3"/>
  <c r="D24" i="3"/>
  <c r="C20" i="3"/>
  <c r="C21" i="3"/>
  <c r="C22" i="3"/>
  <c r="C23" i="3"/>
  <c r="C24" i="3"/>
  <c r="B20" i="3"/>
  <c r="B21" i="3"/>
  <c r="B22" i="3"/>
  <c r="B23" i="3"/>
  <c r="B24" i="3"/>
  <c r="A8" i="3"/>
  <c r="H1" i="3" s="1"/>
  <c r="A9" i="3"/>
  <c r="I1" i="3" s="1"/>
  <c r="A10" i="3"/>
  <c r="J1" i="3" s="1"/>
  <c r="A11" i="3"/>
  <c r="K1" i="3" s="1"/>
  <c r="A12" i="3"/>
  <c r="L1" i="3" s="1"/>
  <c r="A7" i="3"/>
  <c r="G1" i="3" s="1"/>
  <c r="A6" i="3"/>
  <c r="F1" i="3" s="1"/>
  <c r="A5" i="3"/>
  <c r="E1" i="3" s="1"/>
  <c r="A4" i="3"/>
  <c r="D1" i="3" s="1"/>
  <c r="A3" i="3"/>
  <c r="A15" i="3" s="1"/>
  <c r="A2" i="3"/>
  <c r="B1" i="3" s="1"/>
  <c r="I8" i="2"/>
  <c r="I20" i="2" s="1"/>
  <c r="I7" i="2"/>
  <c r="I19" i="2" s="1"/>
  <c r="I6" i="2"/>
  <c r="I18" i="2" s="1"/>
  <c r="J9" i="2"/>
  <c r="J21" i="2" s="1"/>
  <c r="J8" i="2"/>
  <c r="J20" i="2" s="1"/>
  <c r="J7" i="2"/>
  <c r="J19" i="2" s="1"/>
  <c r="J6" i="2"/>
  <c r="J18" i="2" s="1"/>
  <c r="K10" i="2"/>
  <c r="K22" i="2" s="1"/>
  <c r="K9" i="2"/>
  <c r="K21" i="2" s="1"/>
  <c r="K8" i="2"/>
  <c r="K20" i="2" s="1"/>
  <c r="K7" i="2"/>
  <c r="K19" i="2" s="1"/>
  <c r="K6" i="2"/>
  <c r="K18" i="2" s="1"/>
  <c r="K5" i="2"/>
  <c r="K17" i="2" s="1"/>
  <c r="J5" i="2"/>
  <c r="J17" i="2" s="1"/>
  <c r="I5" i="2"/>
  <c r="I17" i="2" s="1"/>
  <c r="K3" i="2"/>
  <c r="K15" i="2" s="1"/>
  <c r="K4" i="2"/>
  <c r="K16" i="2" s="1"/>
  <c r="J4" i="2"/>
  <c r="J16" i="2" s="1"/>
  <c r="I4" i="2"/>
  <c r="I16" i="2" s="1"/>
  <c r="J3" i="2"/>
  <c r="J15" i="2" s="1"/>
  <c r="I3" i="2"/>
  <c r="I15" i="2" s="1"/>
  <c r="K2" i="2"/>
  <c r="K14" i="2" s="1"/>
  <c r="J2" i="2"/>
  <c r="J14" i="2" s="1"/>
  <c r="I2" i="2"/>
  <c r="I14" i="2" s="1"/>
  <c r="E2" i="2"/>
  <c r="E14" i="2" s="1"/>
  <c r="D2" i="2"/>
  <c r="D14" i="2" s="1"/>
  <c r="C2" i="2"/>
  <c r="C14" i="2" s="1"/>
  <c r="I23" i="2"/>
  <c r="J23" i="2"/>
  <c r="K23" i="2"/>
  <c r="I22" i="2"/>
  <c r="J22" i="2"/>
  <c r="I21" i="2"/>
  <c r="H21" i="2"/>
  <c r="H22" i="2"/>
  <c r="H23" i="2"/>
  <c r="G21" i="2"/>
  <c r="G22" i="2"/>
  <c r="G23" i="2"/>
  <c r="F21" i="2"/>
  <c r="F22" i="2"/>
  <c r="F23" i="2"/>
  <c r="E21" i="2"/>
  <c r="E22" i="2"/>
  <c r="E23" i="2"/>
  <c r="D21" i="2"/>
  <c r="D22" i="2"/>
  <c r="D23" i="2"/>
  <c r="C21" i="2"/>
  <c r="C22" i="2"/>
  <c r="C23" i="2"/>
  <c r="B21" i="2"/>
  <c r="B22" i="2"/>
  <c r="B23" i="2"/>
  <c r="A9" i="2"/>
  <c r="I1" i="2" s="1"/>
  <c r="A10" i="2"/>
  <c r="J1" i="2" s="1"/>
  <c r="A11" i="2"/>
  <c r="K1" i="2" s="1"/>
  <c r="A8" i="2"/>
  <c r="A20" i="2" s="1"/>
  <c r="A7" i="2"/>
  <c r="G1" i="2" s="1"/>
  <c r="A6" i="2"/>
  <c r="F1" i="2" s="1"/>
  <c r="A5" i="2"/>
  <c r="E1" i="2" s="1"/>
  <c r="A4" i="2"/>
  <c r="D1" i="2" s="1"/>
  <c r="A3" i="2"/>
  <c r="A15" i="2" s="1"/>
  <c r="A2" i="2"/>
  <c r="A14" i="2" s="1"/>
  <c r="D3" i="3"/>
  <c r="D15" i="3" s="1"/>
  <c r="E3" i="3"/>
  <c r="E15" i="3" s="1"/>
  <c r="F3" i="3"/>
  <c r="F15" i="3" s="1"/>
  <c r="G3" i="3"/>
  <c r="G15" i="3" s="1"/>
  <c r="C2" i="3"/>
  <c r="C14" i="3" s="1"/>
  <c r="C15" i="3"/>
  <c r="C16" i="3"/>
  <c r="C17" i="3"/>
  <c r="C18" i="3"/>
  <c r="C19" i="3"/>
  <c r="B15" i="3"/>
  <c r="D2" i="3"/>
  <c r="D14" i="3" s="1"/>
  <c r="E2" i="3"/>
  <c r="E14" i="3" s="1"/>
  <c r="F2" i="3"/>
  <c r="F14" i="3" s="1"/>
  <c r="G2" i="3"/>
  <c r="G14" i="3" s="1"/>
  <c r="E4" i="3"/>
  <c r="E16" i="3" s="1"/>
  <c r="F4" i="3"/>
  <c r="F16" i="3" s="1"/>
  <c r="G4" i="3"/>
  <c r="G16" i="3" s="1"/>
  <c r="F5" i="3"/>
  <c r="F17" i="3" s="1"/>
  <c r="G5" i="3"/>
  <c r="G17" i="3" s="1"/>
  <c r="G6" i="3"/>
  <c r="G18" i="3" s="1"/>
  <c r="B14" i="3"/>
  <c r="B16" i="3"/>
  <c r="D16" i="3"/>
  <c r="B17" i="3"/>
  <c r="D17" i="3"/>
  <c r="E17" i="3"/>
  <c r="B18" i="3"/>
  <c r="D18" i="3"/>
  <c r="E18" i="3"/>
  <c r="F18" i="3"/>
  <c r="B19" i="3"/>
  <c r="D19" i="3"/>
  <c r="E19" i="3"/>
  <c r="F19" i="3"/>
  <c r="G19" i="3"/>
  <c r="F2" i="2"/>
  <c r="F14" i="2" s="1"/>
  <c r="G2" i="2"/>
  <c r="G14" i="2" s="1"/>
  <c r="H2" i="2"/>
  <c r="H14" i="2" s="1"/>
  <c r="D3" i="2"/>
  <c r="D15" i="2" s="1"/>
  <c r="E3" i="2"/>
  <c r="E15" i="2" s="1"/>
  <c r="F3" i="2"/>
  <c r="F15" i="2" s="1"/>
  <c r="G3" i="2"/>
  <c r="G15" i="2" s="1"/>
  <c r="H3" i="2"/>
  <c r="H15" i="2" s="1"/>
  <c r="E4" i="2"/>
  <c r="E16" i="2" s="1"/>
  <c r="F4" i="2"/>
  <c r="F16" i="2" s="1"/>
  <c r="G4" i="2"/>
  <c r="G16" i="2" s="1"/>
  <c r="H4" i="2"/>
  <c r="H16" i="2" s="1"/>
  <c r="F5" i="2"/>
  <c r="F17" i="2" s="1"/>
  <c r="G5" i="2"/>
  <c r="G17" i="2" s="1"/>
  <c r="H5" i="2"/>
  <c r="H17" i="2" s="1"/>
  <c r="G6" i="2"/>
  <c r="G18" i="2" s="1"/>
  <c r="H6" i="2"/>
  <c r="H18" i="2" s="1"/>
  <c r="H7" i="2"/>
  <c r="H19" i="2" s="1"/>
  <c r="B14" i="2"/>
  <c r="B15" i="2"/>
  <c r="C15" i="2"/>
  <c r="B16" i="2"/>
  <c r="C16" i="2"/>
  <c r="D16" i="2"/>
  <c r="B17" i="2"/>
  <c r="C17" i="2"/>
  <c r="D17" i="2"/>
  <c r="E17" i="2"/>
  <c r="B18" i="2"/>
  <c r="C18" i="2"/>
  <c r="D18" i="2"/>
  <c r="E18" i="2"/>
  <c r="F18" i="2"/>
  <c r="B19" i="2"/>
  <c r="C19" i="2"/>
  <c r="D19" i="2"/>
  <c r="E19" i="2"/>
  <c r="F19" i="2"/>
  <c r="G19" i="2"/>
  <c r="B20" i="2"/>
  <c r="C20" i="2"/>
  <c r="D20" i="2"/>
  <c r="E20" i="2"/>
  <c r="F20" i="2"/>
  <c r="G20" i="2"/>
  <c r="H20" i="2"/>
  <c r="A23" i="2" l="1"/>
  <c r="A22" i="2"/>
  <c r="A21" i="2"/>
  <c r="A22" i="3"/>
  <c r="A21" i="3"/>
  <c r="A20" i="3"/>
  <c r="A24" i="3"/>
  <c r="A23" i="3"/>
  <c r="N24" i="3"/>
  <c r="O24" i="3" s="1"/>
  <c r="M24" i="3"/>
  <c r="M12" i="3" s="1"/>
  <c r="N23" i="3"/>
  <c r="O23" i="3" s="1"/>
  <c r="M23" i="3"/>
  <c r="M11" i="3" s="1"/>
  <c r="N22" i="3"/>
  <c r="O22" i="3" s="1"/>
  <c r="M22" i="3"/>
  <c r="M10" i="3" s="1"/>
  <c r="M21" i="3"/>
  <c r="M9" i="3" s="1"/>
  <c r="N21" i="3"/>
  <c r="O21" i="3" s="1"/>
  <c r="N20" i="3"/>
  <c r="O20" i="3" s="1"/>
  <c r="M20" i="3"/>
  <c r="M8" i="3" s="1"/>
  <c r="M18" i="3"/>
  <c r="M6" i="3" s="1"/>
  <c r="N17" i="3"/>
  <c r="O17" i="3" s="1"/>
  <c r="M16" i="3"/>
  <c r="M4" i="3" s="1"/>
  <c r="N19" i="3"/>
  <c r="O19" i="3" s="1"/>
  <c r="M19" i="3"/>
  <c r="N18" i="3"/>
  <c r="O18" i="3" s="1"/>
  <c r="N16" i="3"/>
  <c r="O16" i="3" s="1"/>
  <c r="M17" i="3"/>
  <c r="M5" i="3" s="1"/>
  <c r="N15" i="3"/>
  <c r="O15" i="3" s="1"/>
  <c r="M15" i="3"/>
  <c r="M3" i="3" s="1"/>
  <c r="M14" i="3"/>
  <c r="N14" i="3"/>
  <c r="O14" i="3" s="1"/>
  <c r="L23" i="2"/>
  <c r="L11" i="2" s="1"/>
  <c r="M19" i="2"/>
  <c r="N19" i="2" s="1"/>
  <c r="M21" i="2"/>
  <c r="L20" i="2"/>
  <c r="L8" i="2" s="1"/>
  <c r="M22" i="2"/>
  <c r="M18" i="2"/>
  <c r="N18" i="2" s="1"/>
  <c r="L19" i="2"/>
  <c r="L18" i="2"/>
  <c r="L17" i="2"/>
  <c r="M17" i="2"/>
  <c r="N17" i="2" s="1"/>
  <c r="M23" i="2"/>
  <c r="M20" i="2"/>
  <c r="N20" i="2" s="1"/>
  <c r="L16" i="2"/>
  <c r="M16" i="2"/>
  <c r="N16" i="2" s="1"/>
  <c r="M15" i="2"/>
  <c r="N15" i="2" s="1"/>
  <c r="L15" i="2"/>
  <c r="L3" i="2" s="1"/>
  <c r="M14" i="2"/>
  <c r="N14" i="2" s="1"/>
  <c r="L14" i="2"/>
  <c r="L22" i="2"/>
  <c r="L10" i="2" s="1"/>
  <c r="L21" i="2"/>
  <c r="L9" i="2" s="1"/>
  <c r="A16" i="2"/>
  <c r="A19" i="3"/>
  <c r="A17" i="3"/>
  <c r="C1" i="3"/>
  <c r="A16" i="3"/>
  <c r="A18" i="3"/>
  <c r="A17" i="2"/>
  <c r="A19" i="2"/>
  <c r="A18" i="2"/>
  <c r="H1" i="2"/>
  <c r="C1" i="2"/>
  <c r="B1" i="2"/>
  <c r="A14" i="3"/>
  <c r="P14" i="3" l="1"/>
  <c r="O2" i="3" s="1"/>
  <c r="N10" i="3"/>
  <c r="N11" i="3"/>
  <c r="N9" i="3"/>
  <c r="N8" i="3"/>
  <c r="N12" i="3"/>
  <c r="N23" i="2"/>
  <c r="M11" i="2" s="1"/>
  <c r="N22" i="2"/>
  <c r="M10" i="2" s="1"/>
  <c r="N21" i="2"/>
  <c r="M9" i="2" s="1"/>
  <c r="P19" i="3"/>
  <c r="O7" i="3" s="1"/>
  <c r="P20" i="3"/>
  <c r="O8" i="3" s="1"/>
  <c r="P21" i="3"/>
  <c r="O9" i="3" s="1"/>
  <c r="P22" i="3"/>
  <c r="O10" i="3" s="1"/>
  <c r="P15" i="3"/>
  <c r="O3" i="3" s="1"/>
  <c r="P23" i="3"/>
  <c r="O11" i="3" s="1"/>
  <c r="P16" i="3"/>
  <c r="O4" i="3" s="1"/>
  <c r="P24" i="3"/>
  <c r="O12" i="3" s="1"/>
  <c r="P17" i="3"/>
  <c r="O5" i="3" s="1"/>
  <c r="P18" i="3"/>
  <c r="O6" i="3" s="1"/>
  <c r="M2" i="3"/>
  <c r="O15" i="2"/>
  <c r="N3" i="2" s="1"/>
  <c r="O23" i="2"/>
  <c r="N11" i="2" s="1"/>
  <c r="O16" i="2"/>
  <c r="N4" i="2" s="1"/>
  <c r="O17" i="2"/>
  <c r="N5" i="2" s="1"/>
  <c r="O18" i="2"/>
  <c r="N6" i="2" s="1"/>
  <c r="O14" i="2"/>
  <c r="N2" i="2" s="1"/>
  <c r="O20" i="2"/>
  <c r="N8" i="2" s="1"/>
  <c r="O19" i="2"/>
  <c r="N7" i="2" s="1"/>
  <c r="O21" i="2"/>
  <c r="N9" i="2" s="1"/>
  <c r="O22" i="2"/>
  <c r="N10" i="2" s="1"/>
  <c r="N3" i="3"/>
  <c r="N2" i="3"/>
  <c r="N5" i="3"/>
  <c r="N7" i="3"/>
  <c r="N4" i="3"/>
  <c r="N6" i="3"/>
  <c r="M2" i="2"/>
  <c r="M6" i="2"/>
  <c r="M5" i="2"/>
  <c r="M3" i="2"/>
  <c r="M8" i="2"/>
  <c r="M4" i="2"/>
  <c r="M7" i="2"/>
  <c r="M7" i="3"/>
  <c r="L6" i="2"/>
  <c r="L7" i="2"/>
  <c r="L5" i="2"/>
  <c r="L4" i="2"/>
  <c r="L2" i="2"/>
  <c r="N13" i="3" l="1"/>
  <c r="M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Souček</author>
    <author>Michal Soucek</author>
  </authors>
  <commentList>
    <comment ref="C4" authorId="0" shapeId="0" xr:uid="{FA3263F7-F84C-4666-B4B4-AA976A438726}">
      <text>
        <r>
          <rPr>
            <b/>
            <sz val="9"/>
            <color indexed="81"/>
            <rFont val="Tahoma"/>
            <charset val="1"/>
          </rPr>
          <t>6:2 6:3</t>
        </r>
      </text>
    </comment>
    <comment ref="B5" authorId="1" shapeId="0" xr:uid="{B9DCCA2B-E93F-4429-934E-4C88FBE1FED8}">
      <text>
        <r>
          <rPr>
            <b/>
            <sz val="9"/>
            <color indexed="81"/>
            <rFont val="Tahoma"/>
            <charset val="1"/>
          </rPr>
          <t>4:6 6:4 10:2</t>
        </r>
      </text>
    </comment>
    <comment ref="C5" authorId="0" shapeId="0" xr:uid="{DF76EB58-BFFC-4B5B-937D-BE5884A653BB}">
      <text>
        <r>
          <rPr>
            <b/>
            <sz val="9"/>
            <color indexed="81"/>
            <rFont val="Tahoma"/>
            <charset val="1"/>
          </rPr>
          <t>6:1 6:1</t>
        </r>
      </text>
    </comment>
    <comment ref="D5" authorId="0" shapeId="0" xr:uid="{E48C5016-F856-49AA-B50E-6833A0F04DBA}">
      <text>
        <r>
          <rPr>
            <b/>
            <sz val="9"/>
            <color indexed="81"/>
            <rFont val="Tahoma"/>
            <charset val="1"/>
          </rPr>
          <t>6:3 3:6 6:10</t>
        </r>
      </text>
    </comment>
    <comment ref="B6" authorId="0" shapeId="0" xr:uid="{87B08ABA-9C38-480B-8B62-83C6064254CD}">
      <text>
        <r>
          <rPr>
            <b/>
            <sz val="9"/>
            <color indexed="81"/>
            <rFont val="Tahoma"/>
            <charset val="1"/>
          </rPr>
          <t>6:1 6:3</t>
        </r>
      </text>
    </comment>
    <comment ref="C6" authorId="0" shapeId="0" xr:uid="{27DED5D4-A70B-4ABA-80F5-F2015C0EB069}">
      <text>
        <r>
          <rPr>
            <b/>
            <sz val="9"/>
            <color indexed="81"/>
            <rFont val="Tahoma"/>
            <charset val="1"/>
          </rPr>
          <t>6:0 6:0</t>
        </r>
      </text>
    </comment>
    <comment ref="D6" authorId="0" shapeId="0" xr:uid="{7906BB28-F739-4D4C-A173-7504A162B51B}">
      <text>
        <r>
          <rPr>
            <b/>
            <sz val="9"/>
            <color indexed="81"/>
            <rFont val="Tahoma"/>
            <charset val="1"/>
          </rPr>
          <t>3:6 2:6</t>
        </r>
      </text>
    </comment>
    <comment ref="E6" authorId="0" shapeId="0" xr:uid="{E8B37A76-8E03-493C-938C-D4ED67293E01}">
      <text>
        <r>
          <rPr>
            <b/>
            <sz val="9"/>
            <color indexed="81"/>
            <rFont val="Tahoma"/>
            <charset val="1"/>
          </rPr>
          <t>Michal Souček:</t>
        </r>
        <r>
          <rPr>
            <sz val="9"/>
            <color indexed="81"/>
            <rFont val="Tahoma"/>
            <charset val="1"/>
          </rPr>
          <t xml:space="preserve">
6:3 6:4</t>
        </r>
      </text>
    </comment>
    <comment ref="B7" authorId="0" shapeId="0" xr:uid="{76F460C5-0547-48F8-BFC8-72E40923CB71}">
      <text>
        <r>
          <rPr>
            <b/>
            <sz val="9"/>
            <color indexed="81"/>
            <rFont val="Tahoma"/>
            <charset val="1"/>
          </rPr>
          <t>4:6 6:1 10:3</t>
        </r>
      </text>
    </comment>
    <comment ref="C7" authorId="0" shapeId="0" xr:uid="{40D4D396-BAF7-4CDD-8C83-92710FE65621}">
      <text>
        <r>
          <rPr>
            <b/>
            <sz val="9"/>
            <color indexed="81"/>
            <rFont val="Tahoma"/>
            <charset val="1"/>
          </rPr>
          <t>6:3 6:1</t>
        </r>
      </text>
    </comment>
    <comment ref="D7" authorId="0" shapeId="0" xr:uid="{6FCA9082-27B0-4659-829A-416D3643CC2D}">
      <text>
        <r>
          <rPr>
            <b/>
            <sz val="9"/>
            <color indexed="81"/>
            <rFont val="Tahoma"/>
            <charset val="1"/>
          </rPr>
          <t>2:6 2:6</t>
        </r>
      </text>
    </comment>
    <comment ref="E7" authorId="0" shapeId="0" xr:uid="{5E6E5C28-D16B-46DB-8801-5BB256D139BC}">
      <text>
        <r>
          <rPr>
            <b/>
            <sz val="9"/>
            <color indexed="81"/>
            <rFont val="Tahoma"/>
            <charset val="1"/>
          </rPr>
          <t>1:6 2:6</t>
        </r>
      </text>
    </comment>
    <comment ref="F7" authorId="0" shapeId="0" xr:uid="{33028217-11DB-427F-84C5-4A748C94FE10}">
      <text>
        <r>
          <rPr>
            <b/>
            <sz val="9"/>
            <color indexed="81"/>
            <rFont val="Tahoma"/>
            <charset val="1"/>
          </rPr>
          <t>2:6 2:6</t>
        </r>
      </text>
    </comment>
    <comment ref="B8" authorId="0" shapeId="0" xr:uid="{08226226-B0C9-4B8D-932B-E772172482AD}">
      <text>
        <r>
          <rPr>
            <b/>
            <sz val="9"/>
            <color indexed="81"/>
            <rFont val="Tahoma"/>
            <charset val="1"/>
          </rPr>
          <t>7:5 7:5</t>
        </r>
      </text>
    </comment>
    <comment ref="D8" authorId="0" shapeId="0" xr:uid="{96A791D9-4D86-461F-8F16-AF8A6C1BA51B}">
      <text>
        <r>
          <rPr>
            <b/>
            <sz val="9"/>
            <color indexed="81"/>
            <rFont val="Tahoma"/>
            <charset val="1"/>
          </rPr>
          <t>4:6 7:6 6:10</t>
        </r>
      </text>
    </comment>
    <comment ref="E8" authorId="0" shapeId="0" xr:uid="{73ABAC8D-4413-4CB3-BE6D-D2DACE9D9524}">
      <text>
        <r>
          <rPr>
            <b/>
            <sz val="9"/>
            <color indexed="81"/>
            <rFont val="Tahoma"/>
            <charset val="1"/>
          </rPr>
          <t>6:2 6:2</t>
        </r>
      </text>
    </comment>
    <comment ref="F8" authorId="0" shapeId="0" xr:uid="{6D30A972-B384-4844-98D7-C363E3D5F662}">
      <text>
        <r>
          <rPr>
            <b/>
            <sz val="9"/>
            <color indexed="81"/>
            <rFont val="Tahoma"/>
            <charset val="1"/>
          </rPr>
          <t>4:6 6:4 6:10</t>
        </r>
      </text>
    </comment>
    <comment ref="G8" authorId="0" shapeId="0" xr:uid="{D4395797-1911-4DFC-A9CF-8BE944D5854B}">
      <text>
        <r>
          <rPr>
            <b/>
            <sz val="9"/>
            <color indexed="81"/>
            <rFont val="Tahoma"/>
            <charset val="1"/>
          </rPr>
          <t>6:2 7:6</t>
        </r>
      </text>
    </comment>
    <comment ref="B9" authorId="0" shapeId="0" xr:uid="{31437A24-8F54-481C-8DC0-D1E2FD17DD55}">
      <text>
        <r>
          <rPr>
            <b/>
            <sz val="9"/>
            <color indexed="81"/>
            <rFont val="Tahoma"/>
            <charset val="1"/>
          </rPr>
          <t>6:1 7:5</t>
        </r>
      </text>
    </comment>
    <comment ref="C9" authorId="0" shapeId="0" xr:uid="{2E12B05C-C2EC-4855-BFDF-14F824CA97AD}">
      <text>
        <r>
          <rPr>
            <b/>
            <sz val="9"/>
            <color indexed="81"/>
            <rFont val="Tahoma"/>
            <charset val="1"/>
          </rPr>
          <t>6:4 6:0</t>
        </r>
      </text>
    </comment>
    <comment ref="D9" authorId="0" shapeId="0" xr:uid="{2754680F-4C0D-4DB6-BEE9-F194BD871D52}">
      <text>
        <r>
          <rPr>
            <b/>
            <sz val="9"/>
            <color indexed="81"/>
            <rFont val="Tahoma"/>
            <charset val="1"/>
          </rPr>
          <t>1:6 2:6</t>
        </r>
      </text>
    </comment>
    <comment ref="E9" authorId="0" shapeId="0" xr:uid="{6455871F-237A-4341-8915-A4A025223960}">
      <text>
        <r>
          <rPr>
            <b/>
            <sz val="9"/>
            <color indexed="81"/>
            <rFont val="Tahoma"/>
            <charset val="1"/>
          </rPr>
          <t>2:6 0:6</t>
        </r>
      </text>
    </comment>
    <comment ref="F9" authorId="0" shapeId="0" xr:uid="{CB5ECABC-F1EC-4C95-B5BA-D3533404028E}">
      <text>
        <r>
          <rPr>
            <b/>
            <sz val="9"/>
            <color indexed="81"/>
            <rFont val="Tahoma"/>
            <charset val="1"/>
          </rPr>
          <t>1:6 1:6</t>
        </r>
      </text>
    </comment>
    <comment ref="G9" authorId="0" shapeId="0" xr:uid="{F5B28EA6-6AFD-40D2-8F65-36E559FA5D5D}">
      <text>
        <r>
          <rPr>
            <b/>
            <sz val="9"/>
            <color indexed="81"/>
            <rFont val="Tahoma"/>
            <charset val="1"/>
          </rPr>
          <t>6:2 0:6 8:10</t>
        </r>
      </text>
    </comment>
    <comment ref="H9" authorId="0" shapeId="0" xr:uid="{3F08E969-66AF-4149-B757-0618C38FB7F0}">
      <text>
        <r>
          <rPr>
            <b/>
            <sz val="9"/>
            <color indexed="81"/>
            <rFont val="Tahoma"/>
            <charset val="1"/>
          </rPr>
          <t>4:6 4:6</t>
        </r>
      </text>
    </comment>
    <comment ref="B10" authorId="0" shapeId="0" xr:uid="{A132D001-EB8E-437B-9650-A38FD2D29E63}">
      <text>
        <r>
          <rPr>
            <b/>
            <sz val="9"/>
            <color indexed="81"/>
            <rFont val="Tahoma"/>
            <charset val="1"/>
          </rPr>
          <t>6:1 6:0</t>
        </r>
      </text>
    </comment>
    <comment ref="C10" authorId="0" shapeId="0" xr:uid="{421C3AED-B716-4567-ABC3-FB286B653125}">
      <text>
        <r>
          <rPr>
            <b/>
            <sz val="9"/>
            <color indexed="81"/>
            <rFont val="Tahoma"/>
            <charset val="1"/>
          </rPr>
          <t>6:0 6:1</t>
        </r>
      </text>
    </comment>
    <comment ref="D10" authorId="0" shapeId="0" xr:uid="{D90932C4-D7E3-413F-8E7E-8D9CDA1869A6}">
      <text>
        <r>
          <rPr>
            <b/>
            <sz val="9"/>
            <color indexed="81"/>
            <rFont val="Tahoma"/>
            <charset val="1"/>
          </rPr>
          <t>5:7 3:6</t>
        </r>
      </text>
    </comment>
    <comment ref="E10" authorId="0" shapeId="0" xr:uid="{70727D8E-B8E1-4B0A-947C-B65385D7A1BC}">
      <text>
        <r>
          <rPr>
            <b/>
            <sz val="9"/>
            <color indexed="81"/>
            <rFont val="Tahoma"/>
            <charset val="1"/>
          </rPr>
          <t>6:7 2:6</t>
        </r>
      </text>
    </comment>
    <comment ref="F10" authorId="0" shapeId="0" xr:uid="{6868B120-DE63-48F2-A22D-50908844EF89}">
      <text>
        <r>
          <rPr>
            <b/>
            <sz val="9"/>
            <color indexed="81"/>
            <rFont val="Tahoma"/>
            <charset val="1"/>
          </rPr>
          <t>0:6 4:6</t>
        </r>
      </text>
    </comment>
    <comment ref="G10" authorId="0" shapeId="0" xr:uid="{6DB7F0D4-267E-4EE1-828B-8CD023939710}">
      <text>
        <r>
          <rPr>
            <b/>
            <sz val="9"/>
            <color indexed="81"/>
            <rFont val="Tahoma"/>
            <charset val="1"/>
          </rPr>
          <t>6:1 6:3</t>
        </r>
      </text>
    </comment>
    <comment ref="H10" authorId="1" shapeId="0" xr:uid="{E115E284-B3CF-457A-AB5A-8BF1364183E8}">
      <text>
        <r>
          <rPr>
            <b/>
            <sz val="9"/>
            <color indexed="81"/>
            <rFont val="Tahoma"/>
            <charset val="1"/>
          </rPr>
          <t>7:5 7:6</t>
        </r>
      </text>
    </comment>
    <comment ref="I10" authorId="1" shapeId="0" xr:uid="{AF171F06-7273-4FF9-B8F3-EBCA2C8B0908}">
      <text>
        <r>
          <rPr>
            <b/>
            <sz val="9"/>
            <color indexed="81"/>
            <rFont val="Tahoma"/>
            <charset val="1"/>
          </rPr>
          <t>6:0 6:0</t>
        </r>
      </text>
    </comment>
    <comment ref="D11" authorId="0" shapeId="0" xr:uid="{D508A911-8E70-4F41-9B67-A56975D76072}">
      <text>
        <r>
          <rPr>
            <b/>
            <sz val="9"/>
            <color indexed="81"/>
            <rFont val="Tahoma"/>
            <charset val="1"/>
          </rPr>
          <t>3:6 4:6</t>
        </r>
      </text>
    </comment>
    <comment ref="E11" authorId="0" shapeId="0" xr:uid="{CBD7A0E5-9E7B-4D27-AC28-2BB58E3C5EF1}">
      <text>
        <r>
          <rPr>
            <b/>
            <sz val="9"/>
            <color indexed="81"/>
            <rFont val="Tahoma"/>
            <charset val="1"/>
          </rPr>
          <t>3:6 0:6</t>
        </r>
      </text>
    </comment>
    <comment ref="F11" authorId="0" shapeId="0" xr:uid="{41DA38E5-39BD-407B-8690-82FA1E86858C}">
      <text>
        <r>
          <rPr>
            <b/>
            <sz val="9"/>
            <color indexed="81"/>
            <rFont val="Tahoma"/>
            <charset val="1"/>
          </rPr>
          <t>2:6 0:6</t>
        </r>
      </text>
    </comment>
    <comment ref="J11" authorId="0" shapeId="0" xr:uid="{E88C6486-2DA4-433B-B693-25C4D59D7CC9}">
      <text>
        <r>
          <rPr>
            <b/>
            <sz val="9"/>
            <color indexed="81"/>
            <rFont val="Tahoma"/>
            <charset val="1"/>
          </rPr>
          <t>3:6 2:6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Soucek</author>
    <author>Michal Souček</author>
  </authors>
  <commentList>
    <comment ref="B3" authorId="0" shapeId="0" xr:uid="{DB4B6D16-DB63-4B0F-9CDC-0EA4EF28E4B9}">
      <text>
        <r>
          <rPr>
            <b/>
            <sz val="9"/>
            <color indexed="81"/>
            <rFont val="Tahoma"/>
            <charset val="1"/>
          </rPr>
          <t>6:3 6:3</t>
        </r>
      </text>
    </comment>
    <comment ref="B4" authorId="1" shapeId="0" xr:uid="{45A4D424-5F92-420B-92D2-DF2148B2F1F6}">
      <text>
        <r>
          <rPr>
            <b/>
            <sz val="9"/>
            <color indexed="81"/>
            <rFont val="Tahoma"/>
            <charset val="1"/>
          </rPr>
          <t>6:3 7:6</t>
        </r>
      </text>
    </comment>
    <comment ref="C4" authorId="1" shapeId="0" xr:uid="{7EDAF2E9-CA75-4798-861E-16A75781BE02}">
      <text>
        <r>
          <rPr>
            <b/>
            <sz val="9"/>
            <color indexed="81"/>
            <rFont val="Tahoma"/>
            <charset val="1"/>
          </rPr>
          <t>2:6 4:6</t>
        </r>
      </text>
    </comment>
    <comment ref="B5" authorId="1" shapeId="0" xr:uid="{3742E105-BC9C-4C5F-89ED-C18EAC42938D}">
      <text>
        <r>
          <rPr>
            <b/>
            <sz val="9"/>
            <color indexed="81"/>
            <rFont val="Tahoma"/>
            <charset val="1"/>
          </rPr>
          <t>6:3 6:0</t>
        </r>
      </text>
    </comment>
    <comment ref="C5" authorId="1" shapeId="0" xr:uid="{8B2F8AB8-0297-44B7-8BEE-787F321A9978}">
      <text>
        <r>
          <rPr>
            <b/>
            <sz val="9"/>
            <color indexed="81"/>
            <rFont val="Tahoma"/>
            <charset val="1"/>
          </rPr>
          <t>Michal 3:6 1:6</t>
        </r>
      </text>
    </comment>
    <comment ref="D5" authorId="0" shapeId="0" xr:uid="{43599D33-DC19-4DCD-A961-481042705060}">
      <text>
        <r>
          <rPr>
            <b/>
            <sz val="9"/>
            <color indexed="81"/>
            <rFont val="Tahoma"/>
            <charset val="1"/>
          </rPr>
          <t>6:3 6:4</t>
        </r>
      </text>
    </comment>
    <comment ref="B6" authorId="1" shapeId="0" xr:uid="{05A370BA-DE37-4853-8773-7ABDAF3B62F6}">
      <text>
        <r>
          <rPr>
            <b/>
            <sz val="9"/>
            <color indexed="81"/>
            <rFont val="Tahoma"/>
            <charset val="1"/>
          </rPr>
          <t>2:6 3:6</t>
        </r>
      </text>
    </comment>
    <comment ref="C6" authorId="1" shapeId="0" xr:uid="{E26A6FD7-04DE-4A64-AF7D-721BB4DC486D}">
      <text>
        <r>
          <rPr>
            <b/>
            <sz val="9"/>
            <color indexed="81"/>
            <rFont val="Tahoma"/>
            <charset val="1"/>
          </rPr>
          <t>1:6 2:6</t>
        </r>
      </text>
    </comment>
    <comment ref="D6" authorId="1" shapeId="0" xr:uid="{C2D2D14A-C3CA-44A0-875C-1C9FDBB56BC2}">
      <text>
        <r>
          <rPr>
            <b/>
            <sz val="9"/>
            <color indexed="81"/>
            <rFont val="Tahoma"/>
            <charset val="1"/>
          </rPr>
          <t>3:6 1:6</t>
        </r>
      </text>
    </comment>
    <comment ref="E6" authorId="1" shapeId="0" xr:uid="{9F6D4154-020F-4DB0-9E5F-4C654DE4D12A}">
      <text>
        <r>
          <rPr>
            <b/>
            <sz val="9"/>
            <color indexed="81"/>
            <rFont val="Tahoma"/>
            <charset val="1"/>
          </rPr>
          <t>5:7 0:6</t>
        </r>
      </text>
    </comment>
    <comment ref="B7" authorId="1" shapeId="0" xr:uid="{3CC75544-5A4A-487A-B272-64EC2DAD5EA2}">
      <text>
        <r>
          <rPr>
            <b/>
            <sz val="9"/>
            <color indexed="81"/>
            <rFont val="Tahoma"/>
            <charset val="1"/>
          </rPr>
          <t>1:6 4:6</t>
        </r>
      </text>
    </comment>
    <comment ref="C7" authorId="1" shapeId="0" xr:uid="{B457EF32-D034-450A-B5F9-64E59233BB06}">
      <text>
        <r>
          <rPr>
            <b/>
            <sz val="9"/>
            <color indexed="81"/>
            <rFont val="Tahoma"/>
            <charset val="1"/>
          </rPr>
          <t>4:6 4:6</t>
        </r>
      </text>
    </comment>
    <comment ref="D7" authorId="1" shapeId="0" xr:uid="{D8363316-A344-4777-9956-CCCC3E1C1C95}">
      <text>
        <r>
          <rPr>
            <b/>
            <sz val="9"/>
            <color indexed="81"/>
            <rFont val="Tahoma"/>
            <charset val="1"/>
          </rPr>
          <t>3:6 4:6</t>
        </r>
      </text>
    </comment>
    <comment ref="E7" authorId="1" shapeId="0" xr:uid="{0F922137-3348-4B67-97B0-D4ACD8163F69}">
      <text>
        <r>
          <rPr>
            <b/>
            <sz val="9"/>
            <color indexed="81"/>
            <rFont val="Tahoma"/>
            <charset val="1"/>
          </rPr>
          <t>3:6 0:6</t>
        </r>
      </text>
    </comment>
    <comment ref="F7" authorId="1" shapeId="0" xr:uid="{4E625A76-3DC4-464A-9F92-8B8DA08101A7}">
      <text>
        <r>
          <rPr>
            <b/>
            <sz val="9"/>
            <color indexed="81"/>
            <rFont val="Tahoma"/>
            <charset val="1"/>
          </rPr>
          <t>6:4 6:2</t>
        </r>
      </text>
    </comment>
    <comment ref="B9" authorId="0" shapeId="0" xr:uid="{189DA6E3-FE8F-4EC8-9483-879BD1728001}">
      <text>
        <r>
          <rPr>
            <b/>
            <sz val="9"/>
            <color indexed="81"/>
            <rFont val="Tahoma"/>
            <charset val="1"/>
          </rPr>
          <t>7:6 4:6 12:10</t>
        </r>
      </text>
    </comment>
    <comment ref="C9" authorId="0" shapeId="0" xr:uid="{D96C2B27-25CA-4B84-80F9-CA33288840E3}">
      <text>
        <r>
          <rPr>
            <b/>
            <sz val="9"/>
            <color indexed="81"/>
            <rFont val="Tahoma"/>
            <charset val="1"/>
          </rPr>
          <t>4:6 5:7</t>
        </r>
      </text>
    </comment>
    <comment ref="D9" authorId="1" shapeId="0" xr:uid="{B6B9DB39-CCAF-4BEC-8A27-83B6A929B685}">
      <text>
        <r>
          <rPr>
            <b/>
            <sz val="9"/>
            <color indexed="81"/>
            <rFont val="Tahoma"/>
            <charset val="1"/>
          </rPr>
          <t>6:4 6:7 4:10</t>
        </r>
      </text>
    </comment>
    <comment ref="E9" authorId="1" shapeId="0" xr:uid="{62A70E52-D2A9-407F-9767-A34419ED016B}">
      <text>
        <r>
          <rPr>
            <b/>
            <sz val="9"/>
            <color indexed="81"/>
            <rFont val="Tahoma"/>
            <charset val="1"/>
          </rPr>
          <t>1:6 6:4 7:10</t>
        </r>
      </text>
    </comment>
    <comment ref="F9" authorId="1" shapeId="0" xr:uid="{EA8DF20D-FBB4-479F-B9B3-82F02FE1DD91}">
      <text>
        <r>
          <rPr>
            <sz val="9"/>
            <color indexed="81"/>
            <rFont val="Tahoma"/>
            <charset val="1"/>
          </rPr>
          <t>7:5 6:0</t>
        </r>
      </text>
    </comment>
    <comment ref="G9" authorId="1" shapeId="0" xr:uid="{58DD3240-3DD2-465D-A16D-8FA2CEA63A1D}">
      <text>
        <r>
          <rPr>
            <b/>
            <sz val="9"/>
            <color indexed="81"/>
            <rFont val="Tahoma"/>
            <charset val="1"/>
          </rPr>
          <t>6:4 6:3</t>
        </r>
      </text>
    </comment>
    <comment ref="B10" authorId="1" shapeId="0" xr:uid="{095D3434-F919-4CB5-A8BB-435F2F128444}">
      <text>
        <r>
          <rPr>
            <b/>
            <sz val="9"/>
            <color indexed="81"/>
            <rFont val="Tahoma"/>
            <charset val="1"/>
          </rPr>
          <t>1:6 1:6</t>
        </r>
      </text>
    </comment>
    <comment ref="C10" authorId="0" shapeId="0" xr:uid="{FC184EFA-368F-4362-BE41-792559149420}">
      <text>
        <r>
          <rPr>
            <b/>
            <sz val="9"/>
            <color indexed="81"/>
            <rFont val="Tahoma"/>
            <charset val="1"/>
          </rPr>
          <t>0:6 0:6</t>
        </r>
      </text>
    </comment>
    <comment ref="D10" authorId="1" shapeId="0" xr:uid="{837B7B78-9D4E-4F2E-B61C-0405F4AF2CA2}">
      <text>
        <r>
          <rPr>
            <b/>
            <sz val="9"/>
            <color indexed="81"/>
            <rFont val="Tahoma"/>
            <charset val="1"/>
          </rPr>
          <t>0:6 0:6</t>
        </r>
      </text>
    </comment>
    <comment ref="E10" authorId="0" shapeId="0" xr:uid="{46885439-D952-4C86-9D1F-675C43441A50}">
      <text>
        <r>
          <rPr>
            <b/>
            <sz val="9"/>
            <color indexed="81"/>
            <rFont val="Tahoma"/>
            <charset val="1"/>
          </rPr>
          <t>0:6 0:6</t>
        </r>
      </text>
    </comment>
    <comment ref="F10" authorId="1" shapeId="0" xr:uid="{EF3FE1DC-D094-4B2D-90DB-3DC6338993ED}">
      <text>
        <r>
          <rPr>
            <b/>
            <sz val="9"/>
            <color indexed="81"/>
            <rFont val="Tahoma"/>
            <charset val="1"/>
          </rPr>
          <t>5:7, 6:3, 10:7</t>
        </r>
      </text>
    </comment>
    <comment ref="G10" authorId="1" shapeId="0" xr:uid="{85DAAD8A-424C-41BE-ADC5-07585EB6EBF1}">
      <text>
        <r>
          <rPr>
            <b/>
            <sz val="9"/>
            <color indexed="81"/>
            <rFont val="Tahoma"/>
            <charset val="1"/>
          </rPr>
          <t>3:6 2:6</t>
        </r>
      </text>
    </comment>
    <comment ref="I10" authorId="1" shapeId="0" xr:uid="{2F3C886D-5F36-4887-BB3B-3870B9AB64FD}">
      <text>
        <r>
          <rPr>
            <sz val="9"/>
            <color indexed="81"/>
            <rFont val="Tahoma"/>
            <charset val="1"/>
          </rPr>
          <t>1:6 6:7</t>
        </r>
      </text>
    </comment>
    <comment ref="B11" authorId="1" shapeId="0" xr:uid="{9904BE71-854D-4729-8375-DCD7912C4802}">
      <text>
        <r>
          <rPr>
            <b/>
            <sz val="9"/>
            <color indexed="81"/>
            <rFont val="Tahoma"/>
            <charset val="1"/>
          </rPr>
          <t>6:2 6:1</t>
        </r>
      </text>
    </comment>
    <comment ref="C11" authorId="1" shapeId="0" xr:uid="{B5DD8BA3-87E1-4BC2-A5D8-426E98A8CB08}">
      <text>
        <r>
          <rPr>
            <b/>
            <sz val="9"/>
            <color indexed="81"/>
            <rFont val="Tahoma"/>
            <charset val="1"/>
          </rPr>
          <t>1:6 4:6</t>
        </r>
      </text>
    </comment>
    <comment ref="D11" authorId="1" shapeId="0" xr:uid="{5B9788E2-9178-4571-AEA2-531033A54384}">
      <text>
        <r>
          <rPr>
            <b/>
            <sz val="9"/>
            <color indexed="81"/>
            <rFont val="Tahoma"/>
            <charset val="1"/>
          </rPr>
          <t>6:1 6:3</t>
        </r>
      </text>
    </comment>
    <comment ref="E11" authorId="1" shapeId="0" xr:uid="{8FD33E05-E644-4AEB-BA94-DC5F1E013721}">
      <text>
        <r>
          <rPr>
            <b/>
            <sz val="9"/>
            <color indexed="81"/>
            <rFont val="Tahoma"/>
            <charset val="1"/>
          </rPr>
          <t>6:2 6:1</t>
        </r>
      </text>
    </comment>
    <comment ref="F11" authorId="1" shapeId="0" xr:uid="{98FEA3F0-624F-4081-A45F-9A16BE531E4C}">
      <text>
        <r>
          <rPr>
            <b/>
            <sz val="9"/>
            <color indexed="81"/>
            <rFont val="Tahoma"/>
            <charset val="1"/>
          </rPr>
          <t>6:1 6:1</t>
        </r>
      </text>
    </comment>
    <comment ref="G11" authorId="1" shapeId="0" xr:uid="{5276E435-25AB-4125-9127-7AB694C46C23}">
      <text>
        <r>
          <rPr>
            <b/>
            <sz val="9"/>
            <color indexed="81"/>
            <rFont val="Tahoma"/>
            <charset val="1"/>
          </rPr>
          <t>6:4 6:2</t>
        </r>
      </text>
    </comment>
    <comment ref="I11" authorId="1" shapeId="0" xr:uid="{8ED88574-B499-48E5-9AFE-76D2E5589201}">
      <text>
        <r>
          <rPr>
            <b/>
            <sz val="9"/>
            <color indexed="81"/>
            <rFont val="Tahoma"/>
            <charset val="1"/>
          </rPr>
          <t>3:6 6:0 12:10</t>
        </r>
      </text>
    </comment>
    <comment ref="J11" authorId="1" shapeId="0" xr:uid="{52CC4C0A-0ACF-4C61-BAA4-6BD58802DCB5}">
      <text>
        <r>
          <rPr>
            <b/>
            <sz val="9"/>
            <color indexed="81"/>
            <rFont val="Tahoma"/>
            <charset val="1"/>
          </rPr>
          <t>6:1 6:1</t>
        </r>
      </text>
    </comment>
    <comment ref="B12" authorId="1" shapeId="0" xr:uid="{F2821846-6C2C-4863-82CE-5B9B65E419A2}">
      <text>
        <r>
          <rPr>
            <b/>
            <sz val="9"/>
            <color indexed="81"/>
            <rFont val="Tahoma"/>
            <charset val="1"/>
          </rPr>
          <t>6:2 6:0</t>
        </r>
      </text>
    </comment>
    <comment ref="C12" authorId="0" shapeId="0" xr:uid="{6EBB624A-A85C-4305-8204-5825C180ADD1}">
      <text>
        <r>
          <rPr>
            <b/>
            <sz val="9"/>
            <color indexed="81"/>
            <rFont val="Tahoma"/>
            <charset val="1"/>
          </rPr>
          <t>6:3 2:6 5:10</t>
        </r>
      </text>
    </comment>
    <comment ref="D12" authorId="1" shapeId="0" xr:uid="{4E01A3BE-DFE1-40DD-A0B8-BE1B7F11A6B1}">
      <text>
        <r>
          <rPr>
            <b/>
            <sz val="9"/>
            <color indexed="81"/>
            <rFont val="Tahoma"/>
            <charset val="1"/>
          </rPr>
          <t>6:3 6:2</t>
        </r>
      </text>
    </comment>
    <comment ref="F12" authorId="1" shapeId="0" xr:uid="{D49282DF-BF34-403A-AF84-775483D70DBD}">
      <text>
        <r>
          <rPr>
            <b/>
            <sz val="9"/>
            <color indexed="81"/>
            <rFont val="Tahoma"/>
            <charset val="1"/>
          </rPr>
          <t>6:0 6:1</t>
        </r>
      </text>
    </comment>
    <comment ref="G12" authorId="1" shapeId="0" xr:uid="{FDB40C7D-E847-4D51-B529-512AD69E99F3}">
      <text>
        <r>
          <rPr>
            <b/>
            <sz val="9"/>
            <color indexed="81"/>
            <rFont val="Tahoma"/>
            <charset val="1"/>
          </rPr>
          <t>6:2 6:2</t>
        </r>
      </text>
    </comment>
    <comment ref="I12" authorId="1" shapeId="0" xr:uid="{12489E4B-EBAE-4965-AD85-B11CD22450E2}">
      <text>
        <r>
          <rPr>
            <b/>
            <sz val="9"/>
            <color indexed="81"/>
            <rFont val="Tahoma"/>
            <charset val="1"/>
          </rPr>
          <t>6:3 6:3</t>
        </r>
      </text>
    </comment>
    <comment ref="J12" authorId="1" shapeId="0" xr:uid="{7D557BEB-CC1B-4A5F-BCD8-BA5F22FD1801}">
      <text>
        <r>
          <rPr>
            <b/>
            <sz val="9"/>
            <color indexed="81"/>
            <rFont val="Tahoma"/>
            <charset val="1"/>
          </rPr>
          <t>6:1 6:2</t>
        </r>
      </text>
    </comment>
    <comment ref="K12" authorId="1" shapeId="0" xr:uid="{FD569BD5-630D-46A6-85B5-0FA86F884787}">
      <text>
        <r>
          <rPr>
            <b/>
            <sz val="9"/>
            <color indexed="81"/>
            <rFont val="Tahoma"/>
            <charset val="1"/>
          </rPr>
          <t>6:3 6:3</t>
        </r>
      </text>
    </comment>
  </commentList>
</comments>
</file>

<file path=xl/sharedStrings.xml><?xml version="1.0" encoding="utf-8"?>
<sst xmlns="http://schemas.openxmlformats.org/spreadsheetml/2006/main" count="137" uniqueCount="36">
  <si>
    <t>Pichová Iva</t>
  </si>
  <si>
    <t>Endlichová Petra</t>
  </si>
  <si>
    <t>Endlich Tomáš</t>
  </si>
  <si>
    <t>Klement Jiří</t>
  </si>
  <si>
    <t>Muži</t>
  </si>
  <si>
    <t>Ženy</t>
  </si>
  <si>
    <t>Balcar Jan</t>
  </si>
  <si>
    <t>Vondra Miroslav</t>
  </si>
  <si>
    <t>David Luboš</t>
  </si>
  <si>
    <t>Vašata Tomáš</t>
  </si>
  <si>
    <t>Klementová Věra</t>
  </si>
  <si>
    <t>Bejrová Pavlína</t>
  </si>
  <si>
    <t>Pich Jaroslav ml.</t>
  </si>
  <si>
    <t>Vašata Ondřej</t>
  </si>
  <si>
    <t>Nováková Lenka</t>
  </si>
  <si>
    <t>Odehráno zápasů:</t>
  </si>
  <si>
    <t>x</t>
  </si>
  <si>
    <t>Pořadí v kategorii</t>
  </si>
  <si>
    <t>odehráno zápasů</t>
  </si>
  <si>
    <t>BODY</t>
  </si>
  <si>
    <t>% zápasů odehráno</t>
  </si>
  <si>
    <t>ŽENY</t>
  </si>
  <si>
    <t>Friebelová Yvona</t>
  </si>
  <si>
    <t>Teichmanová Dáša</t>
  </si>
  <si>
    <t>Teichmanová Jitka</t>
  </si>
  <si>
    <t>Teichmanová Andrea</t>
  </si>
  <si>
    <t>Součková Kateřina</t>
  </si>
  <si>
    <t>Antoš Pavel</t>
  </si>
  <si>
    <t>Teichman Ivoš</t>
  </si>
  <si>
    <t>Zelinková Aneta</t>
  </si>
  <si>
    <t>Tenisová liga 2023</t>
  </si>
  <si>
    <t>MUŽI</t>
  </si>
  <si>
    <t>2:0</t>
  </si>
  <si>
    <t>0:2</t>
  </si>
  <si>
    <t>2:1</t>
  </si>
  <si>
    <t>1:2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</si>
</sst>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1" applyAlignment="1" applyProtection="1"/>
    <xf numFmtId="0" fontId="3" fillId="0" borderId="0" xfId="0" applyFont="1"/>
    <xf numFmtId="0" fontId="2" fillId="0" borderId="0" xfId="0" applyFont="1" applyAlignment="1">
      <alignment vertical="center" textRotation="90"/>
    </xf>
    <xf numFmtId="3" fontId="0" fillId="0" borderId="0" xfId="0" applyNumberFormat="1"/>
    <xf numFmtId="0" fontId="2" fillId="0" borderId="0" xfId="0" applyFont="1"/>
    <xf numFmtId="0" fontId="4" fillId="0" borderId="0" xfId="0" applyFon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0" fillId="0" borderId="4" xfId="0" applyNumberFormat="1" applyBorder="1"/>
    <xf numFmtId="0" fontId="2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49" fontId="0" fillId="4" borderId="8" xfId="0" applyNumberForma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0" fillId="0" borderId="9" xfId="0" applyNumberFormat="1" applyBorder="1"/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4" borderId="12" xfId="0" applyNumberFormat="1" applyFill="1" applyBorder="1" applyAlignment="1">
      <alignment horizontal="center"/>
    </xf>
    <xf numFmtId="0" fontId="0" fillId="0" borderId="13" xfId="0" applyBorder="1"/>
    <xf numFmtId="0" fontId="0" fillId="0" borderId="17" xfId="0" applyBorder="1"/>
    <xf numFmtId="0" fontId="0" fillId="0" borderId="0" xfId="0" applyAlignment="1">
      <alignment horizontal="center"/>
    </xf>
    <xf numFmtId="9" fontId="4" fillId="0" borderId="18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textRotation="52"/>
    </xf>
    <xf numFmtId="0" fontId="0" fillId="0" borderId="14" xfId="0" applyBorder="1" applyAlignment="1">
      <alignment textRotation="52"/>
    </xf>
    <xf numFmtId="0" fontId="0" fillId="0" borderId="15" xfId="0" applyBorder="1" applyAlignment="1">
      <alignment textRotation="52"/>
    </xf>
    <xf numFmtId="0" fontId="4" fillId="0" borderId="15" xfId="0" applyFont="1" applyBorder="1" applyAlignment="1">
      <alignment textRotation="52"/>
    </xf>
    <xf numFmtId="0" fontId="5" fillId="0" borderId="16" xfId="0" applyFont="1" applyBorder="1" applyAlignment="1">
      <alignment textRotation="52" wrapText="1"/>
    </xf>
    <xf numFmtId="0" fontId="0" fillId="0" borderId="15" xfId="0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0" borderId="7" xfId="0" applyFont="1" applyBorder="1"/>
    <xf numFmtId="0" fontId="4" fillId="0" borderId="19" xfId="0" applyFont="1" applyBorder="1" applyAlignment="1">
      <alignment textRotation="52"/>
    </xf>
    <xf numFmtId="49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9" fontId="0" fillId="0" borderId="1" xfId="0" applyNumberFormat="1" applyBorder="1"/>
    <xf numFmtId="49" fontId="4" fillId="4" borderId="3" xfId="0" applyNumberFormat="1" applyFont="1" applyFill="1" applyBorder="1" applyAlignment="1">
      <alignment horizontal="center"/>
    </xf>
    <xf numFmtId="0" fontId="5" fillId="0" borderId="16" xfId="0" applyFont="1" applyBorder="1" applyAlignment="1">
      <alignment textRotation="45" wrapText="1"/>
    </xf>
    <xf numFmtId="0" fontId="0" fillId="0" borderId="15" xfId="0" applyBorder="1" applyAlignment="1">
      <alignment textRotation="45"/>
    </xf>
    <xf numFmtId="0" fontId="0" fillId="0" borderId="19" xfId="0" applyBorder="1" applyAlignment="1">
      <alignment textRotation="45"/>
    </xf>
    <xf numFmtId="0" fontId="0" fillId="0" borderId="14" xfId="0" applyBorder="1" applyAlignment="1">
      <alignment textRotation="45"/>
    </xf>
    <xf numFmtId="0" fontId="2" fillId="0" borderId="14" xfId="0" applyFont="1" applyBorder="1" applyAlignment="1">
      <alignment textRotation="45"/>
    </xf>
    <xf numFmtId="0" fontId="8" fillId="0" borderId="15" xfId="0" applyFont="1" applyBorder="1" applyAlignment="1">
      <alignment textRotation="52"/>
    </xf>
    <xf numFmtId="0" fontId="8" fillId="0" borderId="7" xfId="0" applyFont="1" applyBorder="1"/>
    <xf numFmtId="49" fontId="4" fillId="0" borderId="21" xfId="0" applyNumberFormat="1" applyFont="1" applyBorder="1" applyAlignment="1">
      <alignment horizontal="center"/>
    </xf>
    <xf numFmtId="49" fontId="4" fillId="4" borderId="21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 vertical="center" textRotation="9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24E2-7687-4F32-BA07-8A2154260E24}">
  <dimension ref="A1:H28"/>
  <sheetViews>
    <sheetView tabSelected="1" workbookViewId="0">
      <selection activeCell="C3" sqref="C3:C27"/>
    </sheetView>
  </sheetViews>
  <sheetFormatPr defaultRowHeight="12.75" x14ac:dyDescent="0.2"/>
  <cols>
    <col min="1" max="1" width="3.28515625" customWidth="1"/>
    <col min="2" max="2" width="19.28515625" customWidth="1"/>
    <col min="3" max="3" width="11.140625" bestFit="1" customWidth="1"/>
    <col min="4" max="4" width="27" customWidth="1"/>
    <col min="5" max="5" width="18" customWidth="1"/>
    <col min="6" max="6" width="17.85546875" customWidth="1"/>
    <col min="7" max="7" width="12" customWidth="1"/>
    <col min="10" max="10" width="10.28515625" customWidth="1"/>
  </cols>
  <sheetData>
    <row r="1" spans="1:8" ht="18" x14ac:dyDescent="0.25">
      <c r="B1" s="2" t="s">
        <v>30</v>
      </c>
      <c r="C1" s="2"/>
      <c r="D1" s="2"/>
    </row>
    <row r="2" spans="1:8" ht="18" x14ac:dyDescent="0.25">
      <c r="F2" s="2"/>
      <c r="G2" s="2"/>
      <c r="H2" s="2"/>
    </row>
    <row r="3" spans="1:8" x14ac:dyDescent="0.2">
      <c r="A3" s="63" t="s">
        <v>4</v>
      </c>
      <c r="B3" t="s">
        <v>27</v>
      </c>
      <c r="C3" s="4"/>
      <c r="D3" s="1"/>
      <c r="F3" s="5"/>
    </row>
    <row r="4" spans="1:8" x14ac:dyDescent="0.2">
      <c r="A4" s="63"/>
      <c r="B4" t="s">
        <v>6</v>
      </c>
      <c r="C4" s="4"/>
      <c r="D4" s="1"/>
      <c r="F4" s="5"/>
    </row>
    <row r="5" spans="1:8" x14ac:dyDescent="0.2">
      <c r="A5" s="63"/>
      <c r="B5" t="s">
        <v>8</v>
      </c>
      <c r="C5" s="4"/>
      <c r="G5" s="4"/>
    </row>
    <row r="6" spans="1:8" x14ac:dyDescent="0.2">
      <c r="A6" s="63"/>
      <c r="B6" t="s">
        <v>2</v>
      </c>
      <c r="C6" s="4"/>
      <c r="G6" s="4"/>
    </row>
    <row r="7" spans="1:8" x14ac:dyDescent="0.2">
      <c r="A7" s="63"/>
      <c r="B7" t="s">
        <v>3</v>
      </c>
      <c r="C7" s="4"/>
      <c r="G7" s="4"/>
    </row>
    <row r="8" spans="1:8" x14ac:dyDescent="0.2">
      <c r="A8" s="63"/>
      <c r="B8" s="6" t="s">
        <v>12</v>
      </c>
      <c r="C8" s="4"/>
      <c r="G8" s="4"/>
    </row>
    <row r="9" spans="1:8" x14ac:dyDescent="0.2">
      <c r="A9" s="63"/>
      <c r="B9" t="s">
        <v>28</v>
      </c>
      <c r="C9" s="4"/>
      <c r="G9" s="4"/>
    </row>
    <row r="10" spans="1:8" x14ac:dyDescent="0.2">
      <c r="A10" s="63"/>
      <c r="B10" t="s">
        <v>13</v>
      </c>
      <c r="C10" s="4"/>
    </row>
    <row r="11" spans="1:8" x14ac:dyDescent="0.2">
      <c r="A11" s="63"/>
      <c r="B11" t="s">
        <v>9</v>
      </c>
      <c r="C11" s="4"/>
    </row>
    <row r="12" spans="1:8" x14ac:dyDescent="0.2">
      <c r="A12" s="63"/>
      <c r="B12" t="s">
        <v>7</v>
      </c>
      <c r="C12" s="4"/>
    </row>
    <row r="13" spans="1:8" x14ac:dyDescent="0.2">
      <c r="A13" s="63"/>
      <c r="C13" s="4"/>
    </row>
    <row r="14" spans="1:8" x14ac:dyDescent="0.2">
      <c r="A14" s="63"/>
      <c r="B14" s="6"/>
      <c r="C14" s="4"/>
    </row>
    <row r="15" spans="1:8" x14ac:dyDescent="0.2">
      <c r="A15" s="3"/>
    </row>
    <row r="16" spans="1:8" x14ac:dyDescent="0.2">
      <c r="A16" s="3"/>
    </row>
    <row r="17" spans="1:8" ht="12.75" customHeight="1" x14ac:dyDescent="0.2">
      <c r="A17" s="64" t="s">
        <v>5</v>
      </c>
      <c r="B17" t="s">
        <v>11</v>
      </c>
      <c r="C17" s="4"/>
      <c r="G17" s="4"/>
      <c r="H17" s="1"/>
    </row>
    <row r="18" spans="1:8" ht="12.75" customHeight="1" x14ac:dyDescent="0.2">
      <c r="A18" s="64"/>
      <c r="B18" t="s">
        <v>1</v>
      </c>
      <c r="C18" s="4"/>
      <c r="G18" s="4"/>
      <c r="H18" s="1"/>
    </row>
    <row r="19" spans="1:8" ht="12.75" customHeight="1" x14ac:dyDescent="0.2">
      <c r="A19" s="64"/>
      <c r="B19" t="s">
        <v>22</v>
      </c>
      <c r="C19" s="4"/>
      <c r="G19" s="4"/>
      <c r="H19" s="1"/>
    </row>
    <row r="20" spans="1:8" ht="12.75" customHeight="1" x14ac:dyDescent="0.2">
      <c r="A20" s="64"/>
      <c r="B20" t="s">
        <v>10</v>
      </c>
      <c r="C20" s="4"/>
      <c r="G20" s="4"/>
      <c r="H20" s="1"/>
    </row>
    <row r="21" spans="1:8" ht="12.75" customHeight="1" x14ac:dyDescent="0.2">
      <c r="A21" s="64"/>
      <c r="B21" t="s">
        <v>14</v>
      </c>
      <c r="C21" s="4"/>
      <c r="G21" s="4"/>
      <c r="H21" s="1"/>
    </row>
    <row r="22" spans="1:8" x14ac:dyDescent="0.2">
      <c r="A22" s="64"/>
      <c r="B22" t="s">
        <v>0</v>
      </c>
      <c r="C22" s="4"/>
      <c r="G22" s="4"/>
      <c r="H22" s="1"/>
    </row>
    <row r="23" spans="1:8" ht="12.75" customHeight="1" x14ac:dyDescent="0.2">
      <c r="A23" s="64"/>
      <c r="B23" t="s">
        <v>26</v>
      </c>
      <c r="C23" s="4"/>
      <c r="G23" s="4"/>
      <c r="H23" s="1"/>
    </row>
    <row r="24" spans="1:8" x14ac:dyDescent="0.2">
      <c r="A24" s="64"/>
      <c r="B24" t="s">
        <v>25</v>
      </c>
      <c r="C24" s="4"/>
      <c r="G24" s="4"/>
      <c r="H24" s="1"/>
    </row>
    <row r="25" spans="1:8" x14ac:dyDescent="0.2">
      <c r="A25" s="64"/>
      <c r="B25" t="s">
        <v>23</v>
      </c>
      <c r="C25" s="4"/>
    </row>
    <row r="26" spans="1:8" x14ac:dyDescent="0.2">
      <c r="A26" s="64"/>
      <c r="B26" t="s">
        <v>24</v>
      </c>
      <c r="C26" s="4"/>
    </row>
    <row r="27" spans="1:8" x14ac:dyDescent="0.2">
      <c r="A27" s="64"/>
      <c r="B27" t="s">
        <v>29</v>
      </c>
      <c r="C27" s="4"/>
    </row>
    <row r="28" spans="1:8" x14ac:dyDescent="0.2">
      <c r="A28" s="64"/>
      <c r="C28" s="4"/>
    </row>
  </sheetData>
  <mergeCells count="2">
    <mergeCell ref="A3:A14"/>
    <mergeCell ref="A17:A28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044F-76D1-4682-9811-F39D30B6DDEE}">
  <dimension ref="A1:R25"/>
  <sheetViews>
    <sheetView workbookViewId="0">
      <selection activeCell="C9" sqref="C9"/>
    </sheetView>
  </sheetViews>
  <sheetFormatPr defaultRowHeight="12.75" outlineLevelRow="1" x14ac:dyDescent="0.2"/>
  <cols>
    <col min="1" max="1" width="20.5703125" customWidth="1"/>
    <col min="13" max="14" width="9.140625" customWidth="1"/>
    <col min="17" max="18" width="8" customWidth="1"/>
  </cols>
  <sheetData>
    <row r="1" spans="1:18" ht="72" thickBot="1" x14ac:dyDescent="0.25">
      <c r="A1" s="51" t="s">
        <v>31</v>
      </c>
      <c r="B1" s="52" t="str">
        <f>A2</f>
        <v>Antoš Pavel</v>
      </c>
      <c r="C1" s="52" t="str">
        <f>A3</f>
        <v>Balcar Jan</v>
      </c>
      <c r="D1" s="52" t="str">
        <f>A4</f>
        <v>David Luboš</v>
      </c>
      <c r="E1" s="52" t="str">
        <f>A5</f>
        <v>Endlich Tomáš</v>
      </c>
      <c r="F1" s="52" t="str">
        <f>A6</f>
        <v>Klement Jiří</v>
      </c>
      <c r="G1" s="53" t="str">
        <f>A7</f>
        <v>Pich Jaroslav ml.</v>
      </c>
      <c r="H1" s="53" t="str">
        <f>A8</f>
        <v>Teichman Ivoš</v>
      </c>
      <c r="I1" s="52" t="str">
        <f>A9</f>
        <v>Vašata Ondřej</v>
      </c>
      <c r="J1" s="52" t="str">
        <f>A10</f>
        <v>Vašata Tomáš</v>
      </c>
      <c r="K1" s="52" t="str">
        <f>A11</f>
        <v>Vondra Miroslav</v>
      </c>
      <c r="L1" s="54" t="s">
        <v>19</v>
      </c>
      <c r="M1" s="54" t="s">
        <v>18</v>
      </c>
      <c r="N1" s="55" t="s">
        <v>17</v>
      </c>
      <c r="R1" s="5"/>
    </row>
    <row r="2" spans="1:18" x14ac:dyDescent="0.2">
      <c r="A2" s="25" t="str">
        <f>Seznam!B3</f>
        <v>Antoš Pavel</v>
      </c>
      <c r="B2" s="24" t="s">
        <v>16</v>
      </c>
      <c r="C2" s="23" t="str">
        <f>IF($B3="","",IF($B3="2:0","0:2",IF($B3="2:1","1:2",IF($B3="0:2","2:0",IF($B3="1:2","2:1",ERR)))))</f>
        <v/>
      </c>
      <c r="D2" s="23" t="str">
        <f>IF($B4="","",IF($B4="2:0","0:2",IF($B4="2:1","1:2",IF($B4="0:2","2:0",IF($B4="1:2","2:1",ERR)))))</f>
        <v/>
      </c>
      <c r="E2" s="23" t="str">
        <f>IF($B5="","",IF($B5="2:0","0:2",IF($B5="2:1","1:2",IF($B5="0:2","2:0",IF($B5="1:2","2:1",ERR)))))</f>
        <v>1:2</v>
      </c>
      <c r="F2" s="23" t="str">
        <f>IF(B6="","",IF(B6="2:0","0:2",IF(B6="2:1","1:2",IF(B6="0:2","2:0",IF(B6="1:2","2:1",ERR)))))</f>
        <v>0:2</v>
      </c>
      <c r="G2" s="23" t="str">
        <f>IF(B7="","",IF(B7="2:0","0:2",IF(B7="2:1","1:2",IF(B7="0:2","2:0",IF(B7="1:2","2:1",ERR)))))</f>
        <v>1:2</v>
      </c>
      <c r="H2" s="23" t="str">
        <f>IF(B8="","",IF(B8="2:0","0:2",IF(B8="2:1","1:2",IF(B8="0:2","2:0",IF(B8="1:2","2:1",ERR)))))</f>
        <v>0:2</v>
      </c>
      <c r="I2" s="23" t="str">
        <f>IF(B9="","",IF(B9="2:0","0:2",IF(B9="2:1","1:2",IF(B9="0:2","2:0",IF(B9="1:2","2:1",ERR)))))</f>
        <v>0:2</v>
      </c>
      <c r="J2" s="23" t="str">
        <f>IF(B10="","",IF(B10="2:0","0:2",IF(B10="2:1","1:2",IF(B10="0:2","2:0",IF(B10="1:2","2:1",ERR)))))</f>
        <v>0:2</v>
      </c>
      <c r="K2" s="23" t="str">
        <f>IF(B11="","",IF(B11="2:0","0:2",IF(B11="2:1","1:2",IF(B11="0:2","2:0",IF(B11="1:2","2:1",ERR)))))</f>
        <v/>
      </c>
      <c r="L2" s="22">
        <f t="shared" ref="L2:L11" si="0">L14</f>
        <v>8</v>
      </c>
      <c r="M2" s="21">
        <f t="shared" ref="M2:N11" si="1">N14</f>
        <v>0.66666666666666663</v>
      </c>
      <c r="N2" s="20">
        <f t="shared" si="1"/>
        <v>8</v>
      </c>
    </row>
    <row r="3" spans="1:18" x14ac:dyDescent="0.2">
      <c r="A3" s="16" t="str">
        <f>Seznam!B4</f>
        <v>Balcar Jan</v>
      </c>
      <c r="B3" s="19"/>
      <c r="C3" s="18" t="s">
        <v>16</v>
      </c>
      <c r="D3" s="17" t="str">
        <f>IF(C4="","",IF(C4="2:0","0:2",IF(C4="2:1","1:2",IF(C4="0:2","2:0",IF(C4="1:2","2:1",ERR)))))</f>
        <v>0:2</v>
      </c>
      <c r="E3" s="17" t="str">
        <f>IF(C5="","",IF(C5="2:0","0:2",IF(C5="2:1","1:2",IF(C5="0:2","2:0",IF(C5="1:2","2:1",ERR)))))</f>
        <v>0:2</v>
      </c>
      <c r="F3" s="17" t="str">
        <f>IF(C6="","",IF(C6="2:0","0:2",IF(C6="2:1","1:2",IF(C6="0:2","2:0",IF(C6="1:2","2:1",ERR)))))</f>
        <v>0:2</v>
      </c>
      <c r="G3" s="17" t="str">
        <f>IF(C7="","",IF(C7="2:0","0:2",IF(C7="2:1","1:2",IF(C7="0:2","2:0",IF(C7="1:2","2:1",ERR)))))</f>
        <v>0:2</v>
      </c>
      <c r="H3" s="17" t="str">
        <f>IF(C8="","",IF(C8="2:0","0:2",IF(C8="2:1","1:2",IF(C8="0:2","2:0",IF(C8="1:2","2:1",ERR)))))</f>
        <v/>
      </c>
      <c r="I3" s="17" t="str">
        <f>IF(C9="","",IF(C9="2:0","0:2",IF(C9="2:1","1:2",IF(C9="0:2","2:0",IF(C9="1:2","2:1",ERR)))))</f>
        <v>0:2</v>
      </c>
      <c r="J3" s="17" t="str">
        <f>IF(C10="","",IF(C10="2:0","0:2",IF(C10="2:1","1:2",IF(C10="0:2","2:0",IF(C10="1:2","2:1",ERR)))))</f>
        <v>0:2</v>
      </c>
      <c r="K3" s="17" t="str">
        <f>IF(C11="","",IF(C11="2:0","0:2",IF(C11="2:1","1:2",IF(C11="0:2","2:0",IF(C11="1:2","2:1",ERR)))))</f>
        <v/>
      </c>
      <c r="L3" s="15">
        <f t="shared" si="0"/>
        <v>6</v>
      </c>
      <c r="M3" s="14">
        <f t="shared" si="1"/>
        <v>0.66666666666666663</v>
      </c>
      <c r="N3" s="13">
        <f t="shared" si="1"/>
        <v>9</v>
      </c>
    </row>
    <row r="4" spans="1:18" x14ac:dyDescent="0.2">
      <c r="A4" s="16" t="str">
        <f>Seznam!B5</f>
        <v>David Luboš</v>
      </c>
      <c r="B4" s="19"/>
      <c r="C4" s="19" t="s">
        <v>32</v>
      </c>
      <c r="D4" s="18" t="s">
        <v>16</v>
      </c>
      <c r="E4" s="17" t="str">
        <f>IF(D5="","",IF(D5="2:0","0:2",IF(D5="2:1","1:2",IF(D5="0:2","2:0",IF(D5="1:2","2:1",ERR)))))</f>
        <v>2:1</v>
      </c>
      <c r="F4" s="17" t="str">
        <f>IF(D6="","",IF(D6="2:0","0:2",IF(D6="2:1","1:2",IF(D6="0:2","2:0",IF(D6="1:2","2:1",ERR)))))</f>
        <v>2:0</v>
      </c>
      <c r="G4" s="17" t="str">
        <f>IF(D7="","",IF(D7="2:0","0:2",IF(D7="2:1","1:2",IF(D7="0:2","2:0",IF(D7="1:2","2:1",ERR)))))</f>
        <v>2:0</v>
      </c>
      <c r="H4" s="17" t="str">
        <f>IF(D8="","",IF(D8="2:0","0:2",IF(D8="2:1","1:2",IF(D8="0:2","2:0",IF(D8="1:2","2:1",ERR)))))</f>
        <v>2:1</v>
      </c>
      <c r="I4" s="17" t="str">
        <f>IF(D9="","",IF(D9="2:0","0:2",IF(D9="2:1","1:2",IF(D9="0:2","2:0",IF(D9="1:2","2:1",ERR)))))</f>
        <v>2:0</v>
      </c>
      <c r="J4" s="17" t="str">
        <f>IF(D10="","",IF(D10="2:0","0:2",IF(D10="2:1","1:2",IF(D10="0:2","2:0",IF(D10="1:2","2:1",ERR)))))</f>
        <v>2:0</v>
      </c>
      <c r="K4" s="17" t="str">
        <f>IF(D11="","",IF(D11="2:0","0:2",IF(D11="2:1","1:2",IF(D11="0:2","2:0",IF(D11="1:2","2:1",ERR)))))</f>
        <v>2:0</v>
      </c>
      <c r="L4" s="15">
        <f t="shared" si="0"/>
        <v>32</v>
      </c>
      <c r="M4" s="14">
        <f t="shared" si="1"/>
        <v>0.88888888888888884</v>
      </c>
      <c r="N4" s="13">
        <f t="shared" si="1"/>
        <v>1</v>
      </c>
    </row>
    <row r="5" spans="1:18" x14ac:dyDescent="0.2">
      <c r="A5" s="16" t="str">
        <f>Seznam!B6</f>
        <v>Endlich Tomáš</v>
      </c>
      <c r="B5" s="19" t="s">
        <v>34</v>
      </c>
      <c r="C5" s="19" t="s">
        <v>32</v>
      </c>
      <c r="D5" s="19" t="s">
        <v>35</v>
      </c>
      <c r="E5" s="18" t="s">
        <v>16</v>
      </c>
      <c r="F5" s="17" t="str">
        <f>IF(E6="","",IF(E6="2:0","0:2",IF(E6="2:1","1:2",IF(E6="0:2","2:0",IF(E6="1:2","2:1",ERR)))))</f>
        <v>0:2</v>
      </c>
      <c r="G5" s="17" t="str">
        <f>IF(E7="","",IF(E7="2:0","0:2",IF(E7="2:1","1:2",IF(E7="0:2","2:0",IF(E7="1:2","2:1",ERR)))))</f>
        <v>2:0</v>
      </c>
      <c r="H5" s="17" t="str">
        <f>IF(E8="","",IF(E8="2:0","0:2",IF(E8="2:1","1:2",IF(E8="0:2","2:0",IF(E8="1:2","2:1",ERR)))))</f>
        <v>0:2</v>
      </c>
      <c r="I5" s="17" t="str">
        <f>IF(E9="","",IF(E9="2:0","0:2",IF(E9="2:1","1:2",IF(E9="0:2","2:0",IF(E9="1:2","2:1",ERR)))))</f>
        <v>2:0</v>
      </c>
      <c r="J5" s="17" t="str">
        <f>IF(E10="","",IF(E10="2:0","0:2",IF(E10="2:1","1:2",IF(E10="0:2","2:0",IF(E10="1:2","2:1",ERR)))))</f>
        <v>2:0</v>
      </c>
      <c r="K5" s="17" t="str">
        <f>IF(E11="","",IF(E11="2:0","0:2",IF(E11="2:1","1:2",IF(E11="0:2","2:0",IF(E11="1:2","2:1",ERR)))))</f>
        <v>2:0</v>
      </c>
      <c r="L5" s="15">
        <f t="shared" si="0"/>
        <v>28</v>
      </c>
      <c r="M5" s="14">
        <f t="shared" si="1"/>
        <v>1</v>
      </c>
      <c r="N5" s="13">
        <f t="shared" si="1"/>
        <v>4</v>
      </c>
    </row>
    <row r="6" spans="1:18" x14ac:dyDescent="0.2">
      <c r="A6" s="16" t="str">
        <f>Seznam!B7</f>
        <v>Klement Jiří</v>
      </c>
      <c r="B6" s="19" t="s">
        <v>32</v>
      </c>
      <c r="C6" s="19" t="s">
        <v>32</v>
      </c>
      <c r="D6" s="19" t="s">
        <v>33</v>
      </c>
      <c r="E6" s="19" t="s">
        <v>32</v>
      </c>
      <c r="F6" s="18" t="s">
        <v>16</v>
      </c>
      <c r="G6" s="17" t="str">
        <f>IF(F7="","",IF(F7="2:0","0:2",IF(F7="2:1","1:2",IF(F7="0:2","2:0",IF(F7="1:2","2:1",ERR)))))</f>
        <v>2:0</v>
      </c>
      <c r="H6" s="17" t="str">
        <f>IF(F8="","",IF(F8="2:0","0:2",IF(F8="2:1","1:2",IF(F8="0:2","2:0",IF(F8="1:2","2:1",ERR)))))</f>
        <v>2:1</v>
      </c>
      <c r="I6" s="17" t="str">
        <f>IF(F9="","",IF(F9="2:0","0:2",IF(F9="2:1","1:2",IF(F9="0:2","2:0",IF(F9="1:2","2:1",ERR)))))</f>
        <v>2:0</v>
      </c>
      <c r="J6" s="17" t="str">
        <f>IF(F10="","",IF(F10="2:0","0:2",IF(F10="2:1","1:2",IF(F10="0:2","2:0",IF(F10="1:2","2:1",ERR)))))</f>
        <v>0:2</v>
      </c>
      <c r="K6" s="17" t="str">
        <f>IF(F11="","",IF(F11="2:0","0:2",IF(F11="2:1","1:2",IF(F11="0:2","2:0",IF(F11="1:2","2:1",ERR)))))</f>
        <v>2:0</v>
      </c>
      <c r="L6" s="15">
        <f t="shared" si="0"/>
        <v>30</v>
      </c>
      <c r="M6" s="14">
        <f t="shared" si="1"/>
        <v>1</v>
      </c>
      <c r="N6" s="13">
        <f t="shared" si="1"/>
        <v>2</v>
      </c>
    </row>
    <row r="7" spans="1:18" x14ac:dyDescent="0.2">
      <c r="A7" s="16" t="str">
        <f>Seznam!B8</f>
        <v>Pich Jaroslav ml.</v>
      </c>
      <c r="B7" s="19" t="s">
        <v>34</v>
      </c>
      <c r="C7" s="19" t="s">
        <v>32</v>
      </c>
      <c r="D7" s="19" t="s">
        <v>33</v>
      </c>
      <c r="E7" s="19" t="s">
        <v>33</v>
      </c>
      <c r="F7" s="19" t="s">
        <v>33</v>
      </c>
      <c r="G7" s="45" t="s">
        <v>16</v>
      </c>
      <c r="H7" s="17" t="str">
        <f>IF(G8="","",IF(G8="2:0","0:2",IF(G8="2:1","1:2",IF(G8="0:2","2:0",IF(G8="1:2","2:1",ERR)))))</f>
        <v>0:2</v>
      </c>
      <c r="I7" s="17" t="str">
        <f>IF(G9="","",IF(G9="2:0","0:2",IF(G9="2:1","1:2",IF(G9="0:2","2:0",IF(G9="1:2","2:1",ERR)))))</f>
        <v>2:1</v>
      </c>
      <c r="J7" s="17" t="str">
        <f>IF(G10="","",IF(G10="2:0","0:2",IF(G10="2:1","1:2",IF(G10="0:2","2:0",IF(G10="1:2","2:1",ERR)))))</f>
        <v>0:2</v>
      </c>
      <c r="K7" s="17" t="str">
        <f>IF(G11="","",IF(G11="2:0","0:2",IF(G11="2:1","1:2",IF(G11="0:2","2:0",IF(G11="1:2","2:1",ERR)))))</f>
        <v/>
      </c>
      <c r="L7" s="15">
        <f t="shared" si="0"/>
        <v>17</v>
      </c>
      <c r="M7" s="14">
        <f t="shared" si="1"/>
        <v>0.88888888888888884</v>
      </c>
      <c r="N7" s="13">
        <f t="shared" si="1"/>
        <v>6</v>
      </c>
    </row>
    <row r="8" spans="1:18" x14ac:dyDescent="0.2">
      <c r="A8" s="16" t="str">
        <f>Seznam!B9</f>
        <v>Teichman Ivoš</v>
      </c>
      <c r="B8" s="19" t="s">
        <v>32</v>
      </c>
      <c r="C8" s="19"/>
      <c r="D8" s="19" t="s">
        <v>35</v>
      </c>
      <c r="E8" s="19" t="s">
        <v>32</v>
      </c>
      <c r="F8" s="19" t="s">
        <v>35</v>
      </c>
      <c r="G8" s="19" t="s">
        <v>32</v>
      </c>
      <c r="H8" s="46" t="s">
        <v>16</v>
      </c>
      <c r="I8" s="17" t="str">
        <f>IF(H9="","",IF(H9="2:0","0:2",IF(H9="2:1","1:2",IF(H9="0:2","2:0",IF(H9="1:2","2:1",ERR)))))</f>
        <v>2:0</v>
      </c>
      <c r="J8" s="17" t="str">
        <f>IF(H10="","",IF(H10="2:0","0:2",IF(H10="2:1","1:2",IF(H10="0:2","2:0",IF(H10="1:2","2:1",ERR)))))</f>
        <v>0:2</v>
      </c>
      <c r="K8" s="17" t="str">
        <f>IF(H11="","",IF(H11="2:0","0:2",IF(H11="2:1","1:2",IF(H11="0:2","2:0",IF(H11="1:2","2:1",ERR)))))</f>
        <v/>
      </c>
      <c r="L8" s="15">
        <f t="shared" si="0"/>
        <v>21</v>
      </c>
      <c r="M8" s="14">
        <f t="shared" si="1"/>
        <v>0.77777777777777779</v>
      </c>
      <c r="N8" s="13">
        <f t="shared" si="1"/>
        <v>5</v>
      </c>
    </row>
    <row r="9" spans="1:18" x14ac:dyDescent="0.2">
      <c r="A9" s="16" t="str">
        <f>Seznam!B10</f>
        <v>Vašata Ondřej</v>
      </c>
      <c r="B9" s="19" t="s">
        <v>32</v>
      </c>
      <c r="C9" s="19" t="s">
        <v>32</v>
      </c>
      <c r="D9" s="19" t="s">
        <v>33</v>
      </c>
      <c r="E9" s="19" t="s">
        <v>33</v>
      </c>
      <c r="F9" s="19" t="s">
        <v>33</v>
      </c>
      <c r="G9" s="19" t="s">
        <v>35</v>
      </c>
      <c r="H9" s="19" t="s">
        <v>33</v>
      </c>
      <c r="I9" s="42" t="s">
        <v>16</v>
      </c>
      <c r="J9" s="17" t="str">
        <f>IF(I10="","",IF(I10="2:0","0:2",IF(I10="2:1","1:2",IF(I10="0:2","2:0",IF(I10="1:2","2:1",ERR)))))</f>
        <v>0:2</v>
      </c>
      <c r="K9" s="17" t="str">
        <f>IF(I11="","",IF(I11="2:0","0:2",IF(I11="2:1","1:2",IF(I11="0:2","2:0",IF(I11="1:2","2:1",ERR)))))</f>
        <v/>
      </c>
      <c r="L9" s="15">
        <f t="shared" si="0"/>
        <v>15</v>
      </c>
      <c r="M9" s="14">
        <f t="shared" si="1"/>
        <v>0.88888888888888884</v>
      </c>
      <c r="N9" s="13">
        <f t="shared" si="1"/>
        <v>7</v>
      </c>
    </row>
    <row r="10" spans="1:18" x14ac:dyDescent="0.2">
      <c r="A10" s="16" t="str">
        <f>Seznam!B11</f>
        <v>Vašata Tomáš</v>
      </c>
      <c r="B10" s="19" t="s">
        <v>32</v>
      </c>
      <c r="C10" s="19" t="s">
        <v>32</v>
      </c>
      <c r="D10" s="19" t="s">
        <v>33</v>
      </c>
      <c r="E10" s="19" t="s">
        <v>33</v>
      </c>
      <c r="F10" s="19" t="s">
        <v>32</v>
      </c>
      <c r="G10" s="19" t="s">
        <v>32</v>
      </c>
      <c r="H10" s="19" t="s">
        <v>32</v>
      </c>
      <c r="I10" s="19" t="s">
        <v>32</v>
      </c>
      <c r="J10" s="42" t="s">
        <v>16</v>
      </c>
      <c r="K10" s="17" t="str">
        <f>IF(J11="","",IF(J11="2:0","0:2",IF(J11="2:1","1:2",IF(J11="0:2","2:0",IF(J11="1:2","2:1",ERR)))))</f>
        <v>2:0</v>
      </c>
      <c r="L10" s="15">
        <f t="shared" si="0"/>
        <v>30</v>
      </c>
      <c r="M10" s="14">
        <f t="shared" si="1"/>
        <v>1</v>
      </c>
      <c r="N10" s="13">
        <f t="shared" si="1"/>
        <v>2</v>
      </c>
    </row>
    <row r="11" spans="1:18" ht="13.5" thickBot="1" x14ac:dyDescent="0.25">
      <c r="A11" s="26" t="str">
        <f>Seznam!B12</f>
        <v>Vondra Miroslav</v>
      </c>
      <c r="B11" s="12"/>
      <c r="C11" s="12"/>
      <c r="D11" s="12" t="s">
        <v>33</v>
      </c>
      <c r="E11" s="12" t="s">
        <v>33</v>
      </c>
      <c r="F11" s="12" t="s">
        <v>33</v>
      </c>
      <c r="G11" s="12"/>
      <c r="H11" s="12"/>
      <c r="I11" s="12"/>
      <c r="J11" s="12" t="s">
        <v>33</v>
      </c>
      <c r="K11" s="47" t="s">
        <v>16</v>
      </c>
      <c r="L11" s="48">
        <f t="shared" si="0"/>
        <v>4</v>
      </c>
      <c r="M11" s="49">
        <f t="shared" si="1"/>
        <v>0.44444444444444442</v>
      </c>
      <c r="N11" s="11">
        <f t="shared" si="1"/>
        <v>10</v>
      </c>
    </row>
    <row r="12" spans="1:18" x14ac:dyDescent="0.2">
      <c r="L12" s="10"/>
      <c r="M12" s="7">
        <f>AVERAGE(M2:M8)</f>
        <v>0.84126984126984117</v>
      </c>
    </row>
    <row r="14" spans="1:18" hidden="1" outlineLevel="1" x14ac:dyDescent="0.2">
      <c r="A14" s="5" t="str">
        <f t="shared" ref="A14:A23" si="2">A2</f>
        <v>Antoš Pavel</v>
      </c>
      <c r="B14" s="9" t="str">
        <f t="shared" ref="B14:K14" si="3">IF(B2="x","x",IF(B2="","Nehrano",IF(B2="2:0",4,IF(B2="2:1",4,IF(B2="0:2",1,IF(B2="1:2",2,0))))))</f>
        <v>x</v>
      </c>
      <c r="C14" s="9" t="str">
        <f t="shared" si="3"/>
        <v>Nehrano</v>
      </c>
      <c r="D14" s="9" t="str">
        <f t="shared" si="3"/>
        <v>Nehrano</v>
      </c>
      <c r="E14" s="9">
        <f t="shared" si="3"/>
        <v>2</v>
      </c>
      <c r="F14" s="9">
        <f t="shared" si="3"/>
        <v>1</v>
      </c>
      <c r="G14" s="9">
        <f t="shared" si="3"/>
        <v>2</v>
      </c>
      <c r="H14" s="9">
        <f t="shared" si="3"/>
        <v>1</v>
      </c>
      <c r="I14" s="9">
        <f t="shared" si="3"/>
        <v>1</v>
      </c>
      <c r="J14" s="9">
        <f t="shared" si="3"/>
        <v>1</v>
      </c>
      <c r="K14" s="9" t="str">
        <f t="shared" si="3"/>
        <v>Nehrano</v>
      </c>
      <c r="L14">
        <f t="shared" ref="L14:L23" si="4">SUM(B14:K14)</f>
        <v>8</v>
      </c>
      <c r="M14">
        <f t="shared" ref="M14:M23" si="5">COUNT(B14:K14)</f>
        <v>6</v>
      </c>
      <c r="N14" s="8">
        <f>(M14/9)</f>
        <v>0.66666666666666663</v>
      </c>
      <c r="O14">
        <f t="shared" ref="O14:O23" si="6">_xlfn.RANK.EQ(L14,$L$14:$L$23)</f>
        <v>8</v>
      </c>
    </row>
    <row r="15" spans="1:18" hidden="1" outlineLevel="1" x14ac:dyDescent="0.2">
      <c r="A15" s="5" t="str">
        <f t="shared" si="2"/>
        <v>Balcar Jan</v>
      </c>
      <c r="B15" s="9" t="str">
        <f t="shared" ref="B15:K15" si="7">IF(B3="x","x",IF(B3="","Nehrano",IF(B3="2:0",4,IF(B3="2:1",4,IF(B3="0:2",1,IF(B3="1:2",2,0))))))</f>
        <v>Nehrano</v>
      </c>
      <c r="C15" s="9" t="str">
        <f t="shared" si="7"/>
        <v>x</v>
      </c>
      <c r="D15" s="9">
        <f t="shared" si="7"/>
        <v>1</v>
      </c>
      <c r="E15" s="9">
        <f t="shared" si="7"/>
        <v>1</v>
      </c>
      <c r="F15" s="9">
        <f t="shared" si="7"/>
        <v>1</v>
      </c>
      <c r="G15" s="9">
        <f t="shared" si="7"/>
        <v>1</v>
      </c>
      <c r="H15" s="9" t="str">
        <f t="shared" si="7"/>
        <v>Nehrano</v>
      </c>
      <c r="I15" s="9">
        <f t="shared" si="7"/>
        <v>1</v>
      </c>
      <c r="J15" s="9">
        <f t="shared" si="7"/>
        <v>1</v>
      </c>
      <c r="K15" s="9" t="str">
        <f t="shared" si="7"/>
        <v>Nehrano</v>
      </c>
      <c r="L15">
        <f t="shared" si="4"/>
        <v>6</v>
      </c>
      <c r="M15">
        <f t="shared" si="5"/>
        <v>6</v>
      </c>
      <c r="N15" s="8">
        <f t="shared" ref="N15:N23" si="8">(M15/9)</f>
        <v>0.66666666666666663</v>
      </c>
      <c r="O15">
        <f t="shared" si="6"/>
        <v>9</v>
      </c>
    </row>
    <row r="16" spans="1:18" hidden="1" outlineLevel="1" x14ac:dyDescent="0.2">
      <c r="A16" s="5" t="str">
        <f t="shared" si="2"/>
        <v>David Luboš</v>
      </c>
      <c r="B16" s="9" t="str">
        <f t="shared" ref="B16:K16" si="9">IF(B4="x","x",IF(B4="","Nehrano",IF(B4="2:0",4,IF(B4="2:1",4,IF(B4="0:2",1,IF(B4="1:2",2,0))))))</f>
        <v>Nehrano</v>
      </c>
      <c r="C16" s="9">
        <f t="shared" si="9"/>
        <v>4</v>
      </c>
      <c r="D16" s="9" t="str">
        <f t="shared" si="9"/>
        <v>x</v>
      </c>
      <c r="E16" s="9">
        <f t="shared" si="9"/>
        <v>4</v>
      </c>
      <c r="F16" s="9">
        <f t="shared" si="9"/>
        <v>4</v>
      </c>
      <c r="G16" s="9">
        <f t="shared" si="9"/>
        <v>4</v>
      </c>
      <c r="H16" s="9">
        <f t="shared" si="9"/>
        <v>4</v>
      </c>
      <c r="I16" s="9">
        <f t="shared" si="9"/>
        <v>4</v>
      </c>
      <c r="J16" s="9">
        <f t="shared" si="9"/>
        <v>4</v>
      </c>
      <c r="K16" s="9">
        <f t="shared" si="9"/>
        <v>4</v>
      </c>
      <c r="L16">
        <f t="shared" si="4"/>
        <v>32</v>
      </c>
      <c r="M16">
        <f t="shared" si="5"/>
        <v>8</v>
      </c>
      <c r="N16" s="8">
        <f t="shared" si="8"/>
        <v>0.88888888888888884</v>
      </c>
      <c r="O16">
        <f t="shared" si="6"/>
        <v>1</v>
      </c>
    </row>
    <row r="17" spans="1:15" hidden="1" outlineLevel="1" x14ac:dyDescent="0.2">
      <c r="A17" s="5" t="str">
        <f t="shared" si="2"/>
        <v>Endlich Tomáš</v>
      </c>
      <c r="B17" s="9">
        <f t="shared" ref="B17:K17" si="10">IF(B5="x","x",IF(B5="","Nehrano",IF(B5="2:0",4,IF(B5="2:1",4,IF(B5="0:2",1,IF(B5="1:2",2,0))))))</f>
        <v>4</v>
      </c>
      <c r="C17" s="9">
        <f t="shared" si="10"/>
        <v>4</v>
      </c>
      <c r="D17" s="9">
        <f t="shared" si="10"/>
        <v>2</v>
      </c>
      <c r="E17" s="9" t="str">
        <f t="shared" si="10"/>
        <v>x</v>
      </c>
      <c r="F17" s="9">
        <f t="shared" si="10"/>
        <v>1</v>
      </c>
      <c r="G17" s="9">
        <f t="shared" si="10"/>
        <v>4</v>
      </c>
      <c r="H17" s="9">
        <f t="shared" si="10"/>
        <v>1</v>
      </c>
      <c r="I17" s="9">
        <f t="shared" si="10"/>
        <v>4</v>
      </c>
      <c r="J17" s="9">
        <f t="shared" si="10"/>
        <v>4</v>
      </c>
      <c r="K17" s="9">
        <f t="shared" si="10"/>
        <v>4</v>
      </c>
      <c r="L17">
        <f t="shared" si="4"/>
        <v>28</v>
      </c>
      <c r="M17">
        <f t="shared" si="5"/>
        <v>9</v>
      </c>
      <c r="N17" s="8">
        <f t="shared" si="8"/>
        <v>1</v>
      </c>
      <c r="O17">
        <f t="shared" si="6"/>
        <v>4</v>
      </c>
    </row>
    <row r="18" spans="1:15" hidden="1" outlineLevel="1" x14ac:dyDescent="0.2">
      <c r="A18" s="5" t="str">
        <f t="shared" si="2"/>
        <v>Klement Jiří</v>
      </c>
      <c r="B18" s="9">
        <f t="shared" ref="B18:K18" si="11">IF(B6="x","x",IF(B6="","Nehrano",IF(B6="2:0",4,IF(B6="2:1",4,IF(B6="0:2",1,IF(B6="1:2",2,0))))))</f>
        <v>4</v>
      </c>
      <c r="C18" s="9">
        <f t="shared" si="11"/>
        <v>4</v>
      </c>
      <c r="D18" s="9">
        <f t="shared" si="11"/>
        <v>1</v>
      </c>
      <c r="E18" s="9">
        <f t="shared" si="11"/>
        <v>4</v>
      </c>
      <c r="F18" s="9" t="str">
        <f t="shared" si="11"/>
        <v>x</v>
      </c>
      <c r="G18" s="9">
        <f t="shared" si="11"/>
        <v>4</v>
      </c>
      <c r="H18" s="9">
        <f t="shared" si="11"/>
        <v>4</v>
      </c>
      <c r="I18" s="9">
        <f t="shared" si="11"/>
        <v>4</v>
      </c>
      <c r="J18" s="9">
        <f t="shared" si="11"/>
        <v>1</v>
      </c>
      <c r="K18" s="9">
        <f t="shared" si="11"/>
        <v>4</v>
      </c>
      <c r="L18">
        <f t="shared" si="4"/>
        <v>30</v>
      </c>
      <c r="M18">
        <f t="shared" si="5"/>
        <v>9</v>
      </c>
      <c r="N18" s="8">
        <f t="shared" si="8"/>
        <v>1</v>
      </c>
      <c r="O18">
        <f t="shared" si="6"/>
        <v>2</v>
      </c>
    </row>
    <row r="19" spans="1:15" hidden="1" outlineLevel="1" x14ac:dyDescent="0.2">
      <c r="A19" s="5" t="str">
        <f t="shared" si="2"/>
        <v>Pich Jaroslav ml.</v>
      </c>
      <c r="B19" s="9">
        <f t="shared" ref="B19:K19" si="12">IF(B7="x","x",IF(B7="","Nehrano",IF(B7="2:0",4,IF(B7="2:1",4,IF(B7="0:2",1,IF(B7="1:2",2,0))))))</f>
        <v>4</v>
      </c>
      <c r="C19" s="9">
        <f t="shared" si="12"/>
        <v>4</v>
      </c>
      <c r="D19" s="9">
        <f t="shared" si="12"/>
        <v>1</v>
      </c>
      <c r="E19" s="9">
        <f t="shared" si="12"/>
        <v>1</v>
      </c>
      <c r="F19" s="9">
        <f t="shared" si="12"/>
        <v>1</v>
      </c>
      <c r="G19" s="9" t="str">
        <f t="shared" si="12"/>
        <v>x</v>
      </c>
      <c r="H19" s="9">
        <f t="shared" si="12"/>
        <v>1</v>
      </c>
      <c r="I19" s="9">
        <f t="shared" si="12"/>
        <v>4</v>
      </c>
      <c r="J19" s="9">
        <f t="shared" si="12"/>
        <v>1</v>
      </c>
      <c r="K19" s="9" t="str">
        <f t="shared" si="12"/>
        <v>Nehrano</v>
      </c>
      <c r="L19">
        <f t="shared" si="4"/>
        <v>17</v>
      </c>
      <c r="M19">
        <f t="shared" si="5"/>
        <v>8</v>
      </c>
      <c r="N19" s="8">
        <f t="shared" si="8"/>
        <v>0.88888888888888884</v>
      </c>
      <c r="O19">
        <f t="shared" si="6"/>
        <v>6</v>
      </c>
    </row>
    <row r="20" spans="1:15" hidden="1" outlineLevel="1" x14ac:dyDescent="0.2">
      <c r="A20" s="5" t="str">
        <f t="shared" si="2"/>
        <v>Teichman Ivoš</v>
      </c>
      <c r="B20" s="9">
        <f t="shared" ref="B20:K20" si="13">IF(B8="x","x",IF(B8="","Nehrano",IF(B8="2:0",4,IF(B8="2:1",4,IF(B8="0:2",1,IF(B8="1:2",2,0))))))</f>
        <v>4</v>
      </c>
      <c r="C20" s="9" t="str">
        <f t="shared" si="13"/>
        <v>Nehrano</v>
      </c>
      <c r="D20" s="9">
        <f t="shared" si="13"/>
        <v>2</v>
      </c>
      <c r="E20" s="9">
        <f t="shared" si="13"/>
        <v>4</v>
      </c>
      <c r="F20" s="9">
        <f t="shared" si="13"/>
        <v>2</v>
      </c>
      <c r="G20" s="9">
        <f t="shared" si="13"/>
        <v>4</v>
      </c>
      <c r="H20" s="9" t="str">
        <f t="shared" si="13"/>
        <v>x</v>
      </c>
      <c r="I20" s="9">
        <f t="shared" si="13"/>
        <v>4</v>
      </c>
      <c r="J20" s="9">
        <f t="shared" si="13"/>
        <v>1</v>
      </c>
      <c r="K20" s="9" t="str">
        <f t="shared" si="13"/>
        <v>Nehrano</v>
      </c>
      <c r="L20">
        <f t="shared" si="4"/>
        <v>21</v>
      </c>
      <c r="M20">
        <f t="shared" si="5"/>
        <v>7</v>
      </c>
      <c r="N20" s="8">
        <f t="shared" si="8"/>
        <v>0.77777777777777779</v>
      </c>
      <c r="O20">
        <f t="shared" si="6"/>
        <v>5</v>
      </c>
    </row>
    <row r="21" spans="1:15" hidden="1" outlineLevel="1" x14ac:dyDescent="0.2">
      <c r="A21" s="5" t="str">
        <f t="shared" si="2"/>
        <v>Vašata Ondřej</v>
      </c>
      <c r="B21" s="9">
        <f t="shared" ref="B21:K21" si="14">IF(B9="x","x",IF(B9="","Nehrano",IF(B9="2:0",4,IF(B9="2:1",4,IF(B9="0:2",1,IF(B9="1:2",2,0))))))</f>
        <v>4</v>
      </c>
      <c r="C21" s="9">
        <f t="shared" si="14"/>
        <v>4</v>
      </c>
      <c r="D21" s="9">
        <f t="shared" si="14"/>
        <v>1</v>
      </c>
      <c r="E21" s="9">
        <f t="shared" si="14"/>
        <v>1</v>
      </c>
      <c r="F21" s="9">
        <f t="shared" si="14"/>
        <v>1</v>
      </c>
      <c r="G21" s="9">
        <f t="shared" si="14"/>
        <v>2</v>
      </c>
      <c r="H21" s="9">
        <f t="shared" si="14"/>
        <v>1</v>
      </c>
      <c r="I21" s="9" t="str">
        <f t="shared" si="14"/>
        <v>x</v>
      </c>
      <c r="J21" s="9">
        <f t="shared" si="14"/>
        <v>1</v>
      </c>
      <c r="K21" s="9" t="str">
        <f t="shared" si="14"/>
        <v>Nehrano</v>
      </c>
      <c r="L21">
        <f t="shared" si="4"/>
        <v>15</v>
      </c>
      <c r="M21">
        <f t="shared" si="5"/>
        <v>8</v>
      </c>
      <c r="N21" s="8">
        <f t="shared" si="8"/>
        <v>0.88888888888888884</v>
      </c>
      <c r="O21">
        <f t="shared" si="6"/>
        <v>7</v>
      </c>
    </row>
    <row r="22" spans="1:15" hidden="1" outlineLevel="1" x14ac:dyDescent="0.2">
      <c r="A22" s="5" t="str">
        <f t="shared" si="2"/>
        <v>Vašata Tomáš</v>
      </c>
      <c r="B22" s="9">
        <f t="shared" ref="B22:K22" si="15">IF(B10="x","x",IF(B10="","Nehrano",IF(B10="2:0",4,IF(B10="2:1",4,IF(B10="0:2",1,IF(B10="1:2",2,0))))))</f>
        <v>4</v>
      </c>
      <c r="C22" s="9">
        <f t="shared" si="15"/>
        <v>4</v>
      </c>
      <c r="D22" s="9">
        <f t="shared" si="15"/>
        <v>1</v>
      </c>
      <c r="E22" s="9">
        <f t="shared" si="15"/>
        <v>1</v>
      </c>
      <c r="F22" s="9">
        <f t="shared" si="15"/>
        <v>4</v>
      </c>
      <c r="G22" s="9">
        <f t="shared" si="15"/>
        <v>4</v>
      </c>
      <c r="H22" s="9">
        <f t="shared" si="15"/>
        <v>4</v>
      </c>
      <c r="I22" s="9">
        <f t="shared" si="15"/>
        <v>4</v>
      </c>
      <c r="J22" s="9" t="str">
        <f t="shared" si="15"/>
        <v>x</v>
      </c>
      <c r="K22" s="9">
        <f t="shared" si="15"/>
        <v>4</v>
      </c>
      <c r="L22">
        <f t="shared" si="4"/>
        <v>30</v>
      </c>
      <c r="M22">
        <f t="shared" si="5"/>
        <v>9</v>
      </c>
      <c r="N22" s="8">
        <f t="shared" si="8"/>
        <v>1</v>
      </c>
      <c r="O22">
        <f t="shared" si="6"/>
        <v>2</v>
      </c>
    </row>
    <row r="23" spans="1:15" hidden="1" outlineLevel="1" x14ac:dyDescent="0.2">
      <c r="A23" s="5" t="str">
        <f t="shared" si="2"/>
        <v>Vondra Miroslav</v>
      </c>
      <c r="B23" s="9" t="str">
        <f t="shared" ref="B23:K23" si="16">IF(B11="x","x",IF(B11="","Nehrano",IF(B11="2:0",4,IF(B11="2:1",4,IF(B11="0:2",1,IF(B11="1:2",2,0))))))</f>
        <v>Nehrano</v>
      </c>
      <c r="C23" s="9" t="str">
        <f t="shared" si="16"/>
        <v>Nehrano</v>
      </c>
      <c r="D23" s="9">
        <f t="shared" si="16"/>
        <v>1</v>
      </c>
      <c r="E23" s="9">
        <f t="shared" si="16"/>
        <v>1</v>
      </c>
      <c r="F23" s="9">
        <f t="shared" si="16"/>
        <v>1</v>
      </c>
      <c r="G23" s="9" t="str">
        <f t="shared" si="16"/>
        <v>Nehrano</v>
      </c>
      <c r="H23" s="9" t="str">
        <f t="shared" si="16"/>
        <v>Nehrano</v>
      </c>
      <c r="I23" s="9" t="str">
        <f t="shared" si="16"/>
        <v>Nehrano</v>
      </c>
      <c r="J23" s="9">
        <f t="shared" si="16"/>
        <v>1</v>
      </c>
      <c r="K23" s="9" t="str">
        <f t="shared" si="16"/>
        <v>x</v>
      </c>
      <c r="L23">
        <f t="shared" si="4"/>
        <v>4</v>
      </c>
      <c r="M23">
        <f t="shared" si="5"/>
        <v>4</v>
      </c>
      <c r="N23" s="8">
        <f t="shared" si="8"/>
        <v>0.44444444444444442</v>
      </c>
      <c r="O23">
        <f t="shared" si="6"/>
        <v>10</v>
      </c>
    </row>
    <row r="24" spans="1:15" hidden="1" outlineLevel="1" x14ac:dyDescent="0.2">
      <c r="L24" s="6" t="s">
        <v>15</v>
      </c>
    </row>
    <row r="25" spans="1:15" collapsed="1" x14ac:dyDescent="0.2">
      <c r="L25" s="7">
        <v>0</v>
      </c>
      <c r="M25" s="7">
        <v>1</v>
      </c>
    </row>
  </sheetData>
  <dataConsolidate/>
  <conditionalFormatting sqref="L2:L11">
    <cfRule type="colorScale" priority="19">
      <colorScale>
        <cfvo type="min"/>
        <cfvo type="max"/>
        <color theme="0"/>
        <color rgb="FFFFC000"/>
      </colorScale>
    </cfRule>
  </conditionalFormatting>
  <conditionalFormatting sqref="L25:M25">
    <cfRule type="colorScale" priority="10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M2:M11">
    <cfRule type="colorScale" priority="20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M12">
    <cfRule type="colorScale" priority="1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D0CB-B347-4CF5-8DAE-5DBA11EF7A88}">
  <dimension ref="A1:P26"/>
  <sheetViews>
    <sheetView workbookViewId="0">
      <selection activeCell="D11" sqref="D11"/>
    </sheetView>
  </sheetViews>
  <sheetFormatPr defaultRowHeight="12.75" outlineLevelRow="1" x14ac:dyDescent="0.2"/>
  <cols>
    <col min="1" max="1" width="19.28515625" customWidth="1"/>
  </cols>
  <sheetData>
    <row r="1" spans="1:16" ht="83.25" thickBot="1" x14ac:dyDescent="0.25">
      <c r="A1" s="40" t="s">
        <v>21</v>
      </c>
      <c r="B1" s="38" t="str">
        <f>A2</f>
        <v>Bejrová Pavlína</v>
      </c>
      <c r="C1" s="44" t="str">
        <f>A3</f>
        <v>Endlichová Petra</v>
      </c>
      <c r="D1" s="39" t="str">
        <f>A4</f>
        <v>Friebelová Yvona</v>
      </c>
      <c r="E1" s="39" t="str">
        <f>A5</f>
        <v>Klementová Věra</v>
      </c>
      <c r="F1" s="39" t="str">
        <f>A6</f>
        <v>Nováková Lenka</v>
      </c>
      <c r="G1" s="39" t="str">
        <f>A7</f>
        <v>Pichová Iva</v>
      </c>
      <c r="H1" s="56" t="str">
        <f>A8</f>
        <v>Součková Kateřina</v>
      </c>
      <c r="I1" s="39" t="str">
        <f>A9</f>
        <v>Teichmanová Andrea</v>
      </c>
      <c r="J1" s="39" t="str">
        <f>A10</f>
        <v>Teichmanová Dáša</v>
      </c>
      <c r="K1" s="39" t="str">
        <f>A11</f>
        <v>Teichmanová Jitka</v>
      </c>
      <c r="L1" s="39" t="str">
        <f>A12</f>
        <v>Zelinková Aneta</v>
      </c>
      <c r="M1" s="38" t="s">
        <v>19</v>
      </c>
      <c r="N1" s="37" t="s">
        <v>20</v>
      </c>
      <c r="O1" s="36" t="s">
        <v>17</v>
      </c>
    </row>
    <row r="2" spans="1:16" x14ac:dyDescent="0.2">
      <c r="A2" s="25" t="str">
        <f>Seznam!B17</f>
        <v>Bejrová Pavlína</v>
      </c>
      <c r="B2" s="24" t="s">
        <v>16</v>
      </c>
      <c r="C2" s="23" t="str">
        <f>IF($B3="","",IF($B3="2:0","0:2",IF($B3="2:1","1:2",IF($B3="0:2","2:0",IF($B3="1:2","2:1",ERR)))))</f>
        <v>0:2</v>
      </c>
      <c r="D2" s="41" t="str">
        <f>IF($B4="","",IF($B4="2:0","0:2",IF($B4="2:1","1:2",IF($B4="0:2","2:0",IF($B4="1:2","2:1",ERR)))))</f>
        <v>0:2</v>
      </c>
      <c r="E2" s="41" t="str">
        <f>IF($B5="","",IF($B5="2:0","0:2",IF($B5="2:1","1:2",IF($B5="0:2","2:0",IF($B5="1:2","2:1",ERR)))))</f>
        <v>0:2</v>
      </c>
      <c r="F2" s="41" t="str">
        <f>IF($B6="","",IF($B6="2:0","0:2",IF($B6="2:1","1:2",IF($B6="0:2","2:0",IF($B6="1:2","2:1",ERR)))))</f>
        <v>2:0</v>
      </c>
      <c r="G2" s="41" t="str">
        <f>IF($B7="","",IF($B7="2:0","0:2",IF($B7="2:1","1:2",IF($B7="0:2","2:0",IF($B7="1:2","2:1",ERR)))))</f>
        <v>2:0</v>
      </c>
      <c r="H2" s="61" t="str">
        <f>IF($B8="","",IF($B8="2:0","0:2",IF($B8="2:1","1:2",IF($B8="0:2","2:0",IF($B8="1:2","2:1",ERR)))))</f>
        <v/>
      </c>
      <c r="I2" s="41" t="str">
        <f>IF($B9="","",IF($B9="2:0","0:2",IF($B9="2:1","1:2",IF($B9="0:2","2:0",IF($B9="1:2","2:1",ERR)))))</f>
        <v>1:2</v>
      </c>
      <c r="J2" s="41" t="str">
        <f>IF($B10="","",IF($B10="2:0","0:2",IF($B10="2:1","1:2",IF($B10="0:2","2:0",IF($B10="1:2","2:1",ERR)))))</f>
        <v>2:0</v>
      </c>
      <c r="K2" s="41" t="str">
        <f>IF($B11="","",IF($B11="2:0","0:2",IF($B11="2:1","1:2",IF($B11="0:2","2:0",IF($B11="1:2","2:1",ERR)))))</f>
        <v>0:2</v>
      </c>
      <c r="L2" s="41" t="str">
        <f>IF($B12="","",IF($B12="2:0","0:2",IF($B12="2:1","1:2",IF($B12="0:2","2:0",IF($B12="1:2","2:1",ERR)))))</f>
        <v>0:2</v>
      </c>
      <c r="M2" s="35">
        <f t="shared" ref="M2:M12" si="0">M14</f>
        <v>19</v>
      </c>
      <c r="N2" s="34">
        <f>O14</f>
        <v>1</v>
      </c>
      <c r="O2" s="20">
        <f>P14</f>
        <v>7</v>
      </c>
    </row>
    <row r="3" spans="1:16" x14ac:dyDescent="0.2">
      <c r="A3" s="43" t="str">
        <f>Seznam!B18</f>
        <v>Endlichová Petra</v>
      </c>
      <c r="B3" s="19" t="s">
        <v>32</v>
      </c>
      <c r="C3" s="18" t="s">
        <v>16</v>
      </c>
      <c r="D3" s="17" t="str">
        <f>IF($C4="","",IF($C4="2:0","0:2",IF($C4="2:1","1:2",IF($C4="0:2","2:0",IF($C4="1:2","2:1",ERR)))))</f>
        <v>2:0</v>
      </c>
      <c r="E3" s="17" t="str">
        <f>IF($C5="","",IF($C5="2:0","0:2",IF($C5="2:1","1:2",IF($C5="0:2","2:0",IF($C5="1:2","2:1",ERR)))))</f>
        <v>2:0</v>
      </c>
      <c r="F3" s="17" t="str">
        <f>IF($C6="","",IF($C6="2:0","0:2",IF($C6="2:1","1:2",IF($C6="0:2","2:0",IF($C6="1:2","2:1",ERR)))))</f>
        <v>2:0</v>
      </c>
      <c r="G3" s="17" t="str">
        <f>IF($C7="","",IF($C7="2:0","0:2",IF($C7="2:1","1:2",IF($C7="0:2","2:0",IF($C7="1:2","2:1",ERR)))))</f>
        <v>2:0</v>
      </c>
      <c r="H3" s="60" t="str">
        <f>IF(C8="","",IF(C8="2:0","0:2",IF(C8="2:1","1:2",IF(C8="0:2","2:0",IF(C8="1:2","2:1",ERR)))))</f>
        <v/>
      </c>
      <c r="I3" s="17" t="str">
        <f>IF(C9="","",IF(C9="2:0","0:2",IF(C9="2:1","1:2",IF(C9="0:2","2:0",IF(C9="1:2","2:1",ERR)))))</f>
        <v>2:0</v>
      </c>
      <c r="J3" s="17" t="str">
        <f>IF(C10="","",IF(C10="2:0","0:2",IF(C10="2:1","1:2",IF(C10="0:2","2:0",IF(C10="1:2","2:1",ERR)))))</f>
        <v>2:0</v>
      </c>
      <c r="K3" s="17" t="str">
        <f>IF(C11="","",IF(C11="2:0","0:2",IF(C11="2:1","1:2",IF(C11="0:2","2:0",IF(C11="1:2","2:1",ERR)))))</f>
        <v>2:0</v>
      </c>
      <c r="L3" s="17" t="str">
        <f>IF(C12="","",IF(C12="2:0","0:2",IF(C12="2:1","1:2",IF(C12="0:2","2:0",IF(C12="1:2","2:1",ERR)))))</f>
        <v>2:1</v>
      </c>
      <c r="M3" s="32">
        <f t="shared" si="0"/>
        <v>36</v>
      </c>
      <c r="N3" s="31">
        <f t="shared" ref="N3:O12" si="1">O15</f>
        <v>1</v>
      </c>
      <c r="O3" s="13">
        <f t="shared" si="1"/>
        <v>1</v>
      </c>
    </row>
    <row r="4" spans="1:16" x14ac:dyDescent="0.2">
      <c r="A4" s="16" t="str">
        <f>Seznam!B19</f>
        <v>Friebelová Yvona</v>
      </c>
      <c r="B4" s="19" t="s">
        <v>32</v>
      </c>
      <c r="C4" s="19" t="s">
        <v>33</v>
      </c>
      <c r="D4" s="18" t="s">
        <v>16</v>
      </c>
      <c r="E4" s="17" t="str">
        <f>IF(D5="","",IF(D5="2:0","0:2",IF(D5="2:1","1:2",IF(D5="0:2","2:0",IF(D5="1:2","2:1",ERR)))))</f>
        <v>0:2</v>
      </c>
      <c r="F4" s="17" t="str">
        <f>IF(D6="","",IF(D6="2:0","0:2",IF(D6="2:1","1:2",IF(D6="0:2","2:0",IF(D6="1:2","2:1",ERR)))))</f>
        <v>2:0</v>
      </c>
      <c r="G4" s="17" t="str">
        <f>IF(D7="","",IF(D7="2:0","0:2",IF(D7="2:1","1:2",IF(D7="0:2","2:0",IF(D7="1:2","2:1",ERR)))))</f>
        <v>2:0</v>
      </c>
      <c r="H4" s="60" t="str">
        <f>IF(D8="","",IF(D8="2:0","0:2",IF(D8="2:1","1:2",IF(D8="0:2","2:0",IF(D8="1:2","2:1",ERR)))))</f>
        <v/>
      </c>
      <c r="I4" s="17" t="str">
        <f>IF(D9="","",IF(D9="2:0","0:2",IF(D9="2:1","1:2",IF(D9="0:2","2:0",IF(D9="1:2","2:1",ERR)))))</f>
        <v>2:1</v>
      </c>
      <c r="J4" s="17" t="str">
        <f>IF(D10="","",IF(D10="2:0","0:2",IF(D10="2:1","1:2",IF(D10="0:2","2:0",IF(D10="1:2","2:1",ERR)))))</f>
        <v>2:0</v>
      </c>
      <c r="K4" s="17" t="str">
        <f>IF(D11="","",IF(D11="2:0","0:2",IF(D11="2:1","1:2",IF(D11="0:2","2:0",IF(D11="1:2","2:1",ERR)))))</f>
        <v>0:2</v>
      </c>
      <c r="L4" s="17" t="str">
        <f>IF(D12="","",IF(D12="2:0","0:2",IF(D12="2:1","1:2",IF(D12="0:2","2:0",IF(D12="1:2","2:1",ERR)))))</f>
        <v>0:2</v>
      </c>
      <c r="M4" s="32">
        <f t="shared" si="0"/>
        <v>24</v>
      </c>
      <c r="N4" s="31">
        <f t="shared" si="1"/>
        <v>1</v>
      </c>
      <c r="O4" s="13">
        <f t="shared" si="1"/>
        <v>5</v>
      </c>
    </row>
    <row r="5" spans="1:16" x14ac:dyDescent="0.2">
      <c r="A5" s="16" t="str">
        <f>Seznam!B20</f>
        <v>Klementová Věra</v>
      </c>
      <c r="B5" s="19" t="s">
        <v>32</v>
      </c>
      <c r="C5" s="19" t="s">
        <v>33</v>
      </c>
      <c r="D5" s="19" t="s">
        <v>32</v>
      </c>
      <c r="E5" s="33" t="s">
        <v>16</v>
      </c>
      <c r="F5" s="17" t="str">
        <f>IF(E6="","",IF(E6="2:0","0:2",IF(E6="2:1","1:2",IF(E6="0:2","2:0",IF(E6="1:2","2:1",ERR)))))</f>
        <v>2:0</v>
      </c>
      <c r="G5" s="17" t="str">
        <f>IF(E7="","",IF(E7="2:0","0:2",IF(E7="2:1","1:2",IF(E7="0:2","2:0",IF(E7="1:2","2:1",ERR)))))</f>
        <v>2:0</v>
      </c>
      <c r="H5" s="60" t="str">
        <f>IF(E8="","",IF(E8="2:0","0:2",IF(E8="2:1","1:2",IF(E8="0:2","2:0",IF(E8="1:2","2:1",ERR)))))</f>
        <v/>
      </c>
      <c r="I5" s="17" t="str">
        <f>IF(E9="","",IF(E9="2:0","0:2",IF(E9="2:1","1:2",IF(E9="0:2","2:0",IF(E9="1:2","2:1",ERR)))))</f>
        <v>2:1</v>
      </c>
      <c r="J5" s="17" t="str">
        <f>IF(E10="","",IF(E10="2:0","0:2",IF(E10="2:1","1:2",IF(E10="0:2","2:0",IF(E10="1:2","2:1",ERR)))))</f>
        <v>2:0</v>
      </c>
      <c r="K5" s="17" t="str">
        <f>IF(E11="","",IF(E11="2:0","0:2",IF(E11="2:1","1:2",IF(E11="0:2","2:0",IF(E11="1:2","2:1",ERR)))))</f>
        <v>0:2</v>
      </c>
      <c r="L5" s="17" t="str">
        <f>IF(E12="","",IF(E12="2:0","0:2",IF(E12="2:1","1:2",IF(E12="0:2","2:0",IF(E12="1:2","2:1",ERR)))))</f>
        <v>0:2</v>
      </c>
      <c r="M5" s="32">
        <f t="shared" si="0"/>
        <v>27</v>
      </c>
      <c r="N5" s="31">
        <f t="shared" si="1"/>
        <v>1</v>
      </c>
      <c r="O5" s="13">
        <f t="shared" si="1"/>
        <v>4</v>
      </c>
    </row>
    <row r="6" spans="1:16" x14ac:dyDescent="0.2">
      <c r="A6" s="16" t="str">
        <f>Seznam!B21</f>
        <v>Nováková Lenka</v>
      </c>
      <c r="B6" s="19" t="s">
        <v>33</v>
      </c>
      <c r="C6" s="19" t="s">
        <v>33</v>
      </c>
      <c r="D6" s="19" t="s">
        <v>33</v>
      </c>
      <c r="E6" s="19" t="s">
        <v>33</v>
      </c>
      <c r="F6" s="33" t="s">
        <v>16</v>
      </c>
      <c r="G6" s="17" t="str">
        <f>IF(F7="","",IF(F7="2:0","0:2",IF(F7="2:1","1:2",IF(F7="0:2","2:0",IF(F7="1:2","2:1",ERR)))))</f>
        <v>0:2</v>
      </c>
      <c r="H6" s="60" t="str">
        <f>IF(F8="","",IF(F8="2:0","0:2",IF(F8="2:1","1:2",IF(F8="0:2","2:0",IF(F8="1:2","2:1",ERR)))))</f>
        <v/>
      </c>
      <c r="I6" s="17" t="str">
        <f>IF(F9="","",IF(F9="2:0","0:2",IF(F9="2:1","1:2",IF(F9="0:2","2:0",IF(F9="1:2","2:1",ERR)))))</f>
        <v>0:2</v>
      </c>
      <c r="J6" s="17" t="str">
        <f>IF(F10="","",IF(F10="2:0","0:2",IF(F10="2:1","1:2",IF(F10="0:2","2:0",IF(F10="1:2","2:1",ERR)))))</f>
        <v>1:2</v>
      </c>
      <c r="K6" s="17" t="str">
        <f>IF(F11="","",IF(F11="2:0","0:2",IF(F11="2:1","1:2",IF(F11="0:2","2:0",IF(F11="1:2","2:1",ERR)))))</f>
        <v>0:2</v>
      </c>
      <c r="L6" s="17" t="str">
        <f>IF(F12="","",IF(F12="2:0","0:2",IF(F12="2:1","1:2",IF(F12="0:2","2:0",IF(F12="1:2","2:1",ERR)))))</f>
        <v>0:2</v>
      </c>
      <c r="M6" s="32">
        <f t="shared" si="0"/>
        <v>10</v>
      </c>
      <c r="N6" s="31">
        <f t="shared" si="1"/>
        <v>1</v>
      </c>
      <c r="O6" s="13">
        <f t="shared" si="1"/>
        <v>10</v>
      </c>
    </row>
    <row r="7" spans="1:16" x14ac:dyDescent="0.2">
      <c r="A7" s="16" t="str">
        <f>Seznam!B22</f>
        <v>Pichová Iva</v>
      </c>
      <c r="B7" s="19" t="s">
        <v>33</v>
      </c>
      <c r="C7" s="19" t="s">
        <v>33</v>
      </c>
      <c r="D7" s="19" t="s">
        <v>33</v>
      </c>
      <c r="E7" s="19" t="s">
        <v>33</v>
      </c>
      <c r="F7" s="19" t="s">
        <v>32</v>
      </c>
      <c r="G7" s="33" t="s">
        <v>16</v>
      </c>
      <c r="H7" s="60" t="str">
        <f>IF(G8="","",IF(G8="2:0","0:2",IF(G8="2:1","1:2",IF(G8="0:2","2:0",IF(G8="1:2","2:1",ERR)))))</f>
        <v/>
      </c>
      <c r="I7" s="17" t="str">
        <f>IF(G9="","",IF(G9="2:0","0:2",IF(G9="2:1","1:2",IF(G9="0:2","2:0",IF(G9="1:2","2:1",ERR)))))</f>
        <v>0:2</v>
      </c>
      <c r="J7" s="17" t="str">
        <f>IF(G10="","",IF(G10="2:0","0:2",IF(G10="2:1","1:2",IF(G10="0:2","2:0",IF(G10="1:2","2:1",ERR)))))</f>
        <v>2:0</v>
      </c>
      <c r="K7" s="17" t="str">
        <f>IF(G11="","",IF(G11="2:0","0:2",IF(G11="2:1","1:2",IF(G11="0:2","2:0",IF(G11="1:2","2:1",ERR)))))</f>
        <v>0:2</v>
      </c>
      <c r="L7" s="17" t="str">
        <f>IF(G12="","",IF(G12="2:0","0:2",IF(G12="2:1","1:2",IF(G12="0:2","2:0",IF(G12="1:2","2:1",ERR)))))</f>
        <v>0:2</v>
      </c>
      <c r="M7" s="32">
        <f t="shared" si="0"/>
        <v>15</v>
      </c>
      <c r="N7" s="31">
        <f t="shared" si="1"/>
        <v>1</v>
      </c>
      <c r="O7" s="13">
        <f t="shared" si="1"/>
        <v>8</v>
      </c>
    </row>
    <row r="8" spans="1:16" x14ac:dyDescent="0.2">
      <c r="A8" s="57" t="str">
        <f>Seznam!B23</f>
        <v>Součková Kateřina</v>
      </c>
      <c r="B8" s="58"/>
      <c r="C8" s="58"/>
      <c r="D8" s="58"/>
      <c r="E8" s="58"/>
      <c r="F8" s="58"/>
      <c r="G8" s="58"/>
      <c r="H8" s="59" t="s">
        <v>16</v>
      </c>
      <c r="I8" s="60" t="str">
        <f>IF(H9="","",IF(H9="2:0","0:2",IF(H9="2:1","1:2",IF(H9="0:2","2:0",IF(H9="1:2","2:1",ERR)))))</f>
        <v/>
      </c>
      <c r="J8" s="60" t="str">
        <f>IF(H10="","",IF(H10="2:0","0:2",IF(H10="2:1","1:2",IF(H10="0:2","2:0",IF(H10="1:2","2:1",ERR)))))</f>
        <v/>
      </c>
      <c r="K8" s="60" t="str">
        <f>IF(H11="","",IF(H11="2:0","0:2",IF(H11="2:1","1:2",IF(H11="0:2","2:0",IF(H11="1:2","2:1",ERR)))))</f>
        <v/>
      </c>
      <c r="L8" s="60" t="str">
        <f>IF(H12="","",IF(H12="2:0","0:2",IF(H12="2:1","1:2",IF(H12="0:2","2:0",IF(H12="1:2","2:1",ERR)))))</f>
        <v/>
      </c>
      <c r="M8" s="32">
        <f t="shared" si="0"/>
        <v>0</v>
      </c>
      <c r="N8" s="31">
        <f>O20</f>
        <v>0</v>
      </c>
      <c r="O8" s="13">
        <f>P20</f>
        <v>11</v>
      </c>
    </row>
    <row r="9" spans="1:16" x14ac:dyDescent="0.2">
      <c r="A9" s="43" t="str">
        <f>Seznam!B24</f>
        <v>Teichmanová Andrea</v>
      </c>
      <c r="B9" s="19" t="s">
        <v>34</v>
      </c>
      <c r="C9" s="19" t="s">
        <v>33</v>
      </c>
      <c r="D9" s="19" t="s">
        <v>35</v>
      </c>
      <c r="E9" s="19" t="s">
        <v>35</v>
      </c>
      <c r="F9" s="19" t="s">
        <v>32</v>
      </c>
      <c r="G9" s="19" t="s">
        <v>32</v>
      </c>
      <c r="H9" s="58"/>
      <c r="I9" s="33" t="s">
        <v>16</v>
      </c>
      <c r="J9" s="17" t="str">
        <f>IF(I10="","",IF(I10="2:0","0:2",IF(I10="2:1","1:2",IF(I10="0:2","2:0",IF(I10="1:2","2:1",ERR)))))</f>
        <v>2:0</v>
      </c>
      <c r="K9" s="17" t="str">
        <f>IF(I11="","",IF(I11="2:0","0:2",IF(I11="2:1","1:2",IF(I11="0:2","2:0",IF(I11="1:2","2:1",ERR)))))</f>
        <v>1:2</v>
      </c>
      <c r="L9" s="17" t="str">
        <f>IF(I12="","",IF(I12="2:0","0:2",IF(I12="2:1","1:2",IF(I12="0:2","2:0",IF(I12="1:2","2:1",ERR)))))</f>
        <v>0:2</v>
      </c>
      <c r="M9" s="32">
        <f t="shared" si="0"/>
        <v>24</v>
      </c>
      <c r="N9" s="31">
        <f t="shared" si="1"/>
        <v>1</v>
      </c>
      <c r="O9" s="13">
        <f t="shared" si="1"/>
        <v>5</v>
      </c>
    </row>
    <row r="10" spans="1:16" x14ac:dyDescent="0.2">
      <c r="A10" s="16" t="str">
        <f>Seznam!B25</f>
        <v>Teichmanová Dáša</v>
      </c>
      <c r="B10" s="19" t="s">
        <v>33</v>
      </c>
      <c r="C10" s="19" t="s">
        <v>33</v>
      </c>
      <c r="D10" s="19" t="s">
        <v>33</v>
      </c>
      <c r="E10" s="19" t="s">
        <v>33</v>
      </c>
      <c r="F10" s="19" t="s">
        <v>34</v>
      </c>
      <c r="G10" s="19" t="s">
        <v>33</v>
      </c>
      <c r="H10" s="58"/>
      <c r="I10" s="19" t="s">
        <v>33</v>
      </c>
      <c r="J10" s="33" t="s">
        <v>16</v>
      </c>
      <c r="K10" s="17" t="str">
        <f>IF(J11="","",IF(J11="2:0","0:2",IF(J11="2:1","1:2",IF(J11="0:2","2:0",IF(J11="1:2","2:1",ERR)))))</f>
        <v>0:2</v>
      </c>
      <c r="L10" s="17" t="str">
        <f>IF(J12="","",IF(J12="2:0","0:2",IF(J12="2:1","1:2",IF(J12="0:2","2:0",IF(J12="1:2","2:1",ERR)))))</f>
        <v>0:2</v>
      </c>
      <c r="M10" s="32">
        <f t="shared" si="0"/>
        <v>12</v>
      </c>
      <c r="N10" s="31">
        <f t="shared" si="1"/>
        <v>1</v>
      </c>
      <c r="O10" s="13">
        <f t="shared" si="1"/>
        <v>9</v>
      </c>
    </row>
    <row r="11" spans="1:16" x14ac:dyDescent="0.2">
      <c r="A11" s="16" t="str">
        <f>Seznam!B26</f>
        <v>Teichmanová Jitka</v>
      </c>
      <c r="B11" s="19" t="s">
        <v>32</v>
      </c>
      <c r="C11" s="19" t="s">
        <v>33</v>
      </c>
      <c r="D11" s="19" t="s">
        <v>32</v>
      </c>
      <c r="E11" s="19" t="s">
        <v>32</v>
      </c>
      <c r="F11" s="19" t="s">
        <v>32</v>
      </c>
      <c r="G11" s="19" t="s">
        <v>32</v>
      </c>
      <c r="H11" s="58"/>
      <c r="I11" s="19" t="s">
        <v>34</v>
      </c>
      <c r="J11" s="19" t="s">
        <v>32</v>
      </c>
      <c r="K11" s="33" t="s">
        <v>16</v>
      </c>
      <c r="L11" s="17" t="str">
        <f>IF(K12="","",IF(K12="2:0","0:2",IF(K12="2:1","1:2",IF(K12="0:2","2:0",IF(K12="1:2","2:1",ERR)))))</f>
        <v>0:2</v>
      </c>
      <c r="M11" s="32">
        <f t="shared" si="0"/>
        <v>30</v>
      </c>
      <c r="N11" s="31">
        <f t="shared" si="1"/>
        <v>1</v>
      </c>
      <c r="O11" s="13">
        <f t="shared" si="1"/>
        <v>3</v>
      </c>
    </row>
    <row r="12" spans="1:16" ht="13.5" thickBot="1" x14ac:dyDescent="0.25">
      <c r="A12" s="26" t="str">
        <f>Seznam!B27</f>
        <v>Zelinková Aneta</v>
      </c>
      <c r="B12" s="12" t="s">
        <v>32</v>
      </c>
      <c r="C12" s="12" t="s">
        <v>35</v>
      </c>
      <c r="D12" s="12" t="s">
        <v>32</v>
      </c>
      <c r="E12" s="12" t="s">
        <v>32</v>
      </c>
      <c r="F12" s="12" t="s">
        <v>32</v>
      </c>
      <c r="G12" s="12" t="s">
        <v>32</v>
      </c>
      <c r="H12" s="62"/>
      <c r="I12" s="12" t="s">
        <v>32</v>
      </c>
      <c r="J12" s="12" t="s">
        <v>32</v>
      </c>
      <c r="K12" s="12" t="s">
        <v>32</v>
      </c>
      <c r="L12" s="50" t="s">
        <v>16</v>
      </c>
      <c r="M12" s="30">
        <f t="shared" si="0"/>
        <v>34</v>
      </c>
      <c r="N12" s="29">
        <f t="shared" si="1"/>
        <v>1</v>
      </c>
      <c r="O12" s="11">
        <f t="shared" si="1"/>
        <v>2</v>
      </c>
    </row>
    <row r="13" spans="1:16" ht="13.5" thickBot="1" x14ac:dyDescent="0.25">
      <c r="N13" s="28">
        <f>AVERAGE(N2:N7)</f>
        <v>1</v>
      </c>
    </row>
    <row r="14" spans="1:16" hidden="1" outlineLevel="1" x14ac:dyDescent="0.2">
      <c r="A14" s="6" t="str">
        <f t="shared" ref="A14:A24" si="2">A2</f>
        <v>Bejrová Pavlína</v>
      </c>
      <c r="B14" s="27" t="str">
        <f t="shared" ref="B14:L14" si="3">IF(B2="x","x",IF(B2="","Nehrano",IF(B2="2:0",4,IF(B2="2:1",4,IF(B2="0:2",1,IF(B2="1:2",2,0))))))</f>
        <v>x</v>
      </c>
      <c r="C14" s="27">
        <f t="shared" si="3"/>
        <v>1</v>
      </c>
      <c r="D14" s="27">
        <f t="shared" si="3"/>
        <v>1</v>
      </c>
      <c r="E14" s="27">
        <f t="shared" si="3"/>
        <v>1</v>
      </c>
      <c r="F14" s="27">
        <f t="shared" si="3"/>
        <v>4</v>
      </c>
      <c r="G14" s="27">
        <f t="shared" si="3"/>
        <v>4</v>
      </c>
      <c r="H14" s="27" t="str">
        <f t="shared" si="3"/>
        <v>Nehrano</v>
      </c>
      <c r="I14" s="27">
        <f t="shared" si="3"/>
        <v>2</v>
      </c>
      <c r="J14" s="27">
        <f t="shared" si="3"/>
        <v>4</v>
      </c>
      <c r="K14" s="27">
        <f t="shared" si="3"/>
        <v>1</v>
      </c>
      <c r="L14" s="27">
        <f t="shared" si="3"/>
        <v>1</v>
      </c>
      <c r="M14">
        <f t="shared" ref="M14:M24" si="4">SUM(B14:L14)</f>
        <v>19</v>
      </c>
      <c r="N14">
        <f t="shared" ref="N14:N24" si="5">COUNT((B14:L14))</f>
        <v>9</v>
      </c>
      <c r="O14" s="8">
        <f>(N14/9)</f>
        <v>1</v>
      </c>
      <c r="P14">
        <f>_xlfn.RANK.EQ(M14,$M$14:$M$24)</f>
        <v>7</v>
      </c>
    </row>
    <row r="15" spans="1:16" hidden="1" outlineLevel="1" x14ac:dyDescent="0.2">
      <c r="A15" s="6" t="str">
        <f t="shared" si="2"/>
        <v>Endlichová Petra</v>
      </c>
      <c r="B15" s="27">
        <f t="shared" ref="B15:L15" si="6">IF(B3="x","x",IF(B3="","Nehrano",IF(B3="2:0",4,IF(B3="2:1",4,IF(B3="0:2",1,IF(B3="1:2",2,0))))))</f>
        <v>4</v>
      </c>
      <c r="C15" s="27" t="str">
        <f t="shared" si="6"/>
        <v>x</v>
      </c>
      <c r="D15" s="27">
        <f t="shared" si="6"/>
        <v>4</v>
      </c>
      <c r="E15" s="27">
        <f t="shared" si="6"/>
        <v>4</v>
      </c>
      <c r="F15" s="27">
        <f t="shared" si="6"/>
        <v>4</v>
      </c>
      <c r="G15" s="27">
        <f t="shared" si="6"/>
        <v>4</v>
      </c>
      <c r="H15" s="27" t="str">
        <f t="shared" si="6"/>
        <v>Nehrano</v>
      </c>
      <c r="I15" s="27">
        <f t="shared" si="6"/>
        <v>4</v>
      </c>
      <c r="J15" s="27">
        <f t="shared" si="6"/>
        <v>4</v>
      </c>
      <c r="K15" s="27">
        <f t="shared" si="6"/>
        <v>4</v>
      </c>
      <c r="L15" s="27">
        <f t="shared" si="6"/>
        <v>4</v>
      </c>
      <c r="M15">
        <f t="shared" si="4"/>
        <v>36</v>
      </c>
      <c r="N15">
        <f t="shared" si="5"/>
        <v>9</v>
      </c>
      <c r="O15" s="8">
        <f t="shared" ref="O15:O24" si="7">(N15/9)</f>
        <v>1</v>
      </c>
      <c r="P15">
        <f t="shared" ref="P15:P24" si="8">_xlfn.RANK.EQ(M15,$M$14:$M$24)</f>
        <v>1</v>
      </c>
    </row>
    <row r="16" spans="1:16" hidden="1" outlineLevel="1" x14ac:dyDescent="0.2">
      <c r="A16" s="6" t="str">
        <f t="shared" si="2"/>
        <v>Friebelová Yvona</v>
      </c>
      <c r="B16" s="27">
        <f t="shared" ref="B16:L16" si="9">IF(B4="x","x",IF(B4="","Nehrano",IF(B4="2:0",4,IF(B4="2:1",4,IF(B4="0:2",1,IF(B4="1:2",2,0))))))</f>
        <v>4</v>
      </c>
      <c r="C16" s="27">
        <f t="shared" si="9"/>
        <v>1</v>
      </c>
      <c r="D16" s="27" t="str">
        <f t="shared" si="9"/>
        <v>x</v>
      </c>
      <c r="E16" s="27">
        <f t="shared" si="9"/>
        <v>1</v>
      </c>
      <c r="F16" s="27">
        <f t="shared" si="9"/>
        <v>4</v>
      </c>
      <c r="G16" s="27">
        <f t="shared" si="9"/>
        <v>4</v>
      </c>
      <c r="H16" s="27" t="str">
        <f t="shared" si="9"/>
        <v>Nehrano</v>
      </c>
      <c r="I16" s="27">
        <f t="shared" si="9"/>
        <v>4</v>
      </c>
      <c r="J16" s="27">
        <f t="shared" si="9"/>
        <v>4</v>
      </c>
      <c r="K16" s="27">
        <f t="shared" si="9"/>
        <v>1</v>
      </c>
      <c r="L16" s="27">
        <f t="shared" si="9"/>
        <v>1</v>
      </c>
      <c r="M16">
        <f t="shared" si="4"/>
        <v>24</v>
      </c>
      <c r="N16">
        <f t="shared" si="5"/>
        <v>9</v>
      </c>
      <c r="O16" s="8">
        <f t="shared" si="7"/>
        <v>1</v>
      </c>
      <c r="P16">
        <f t="shared" si="8"/>
        <v>5</v>
      </c>
    </row>
    <row r="17" spans="1:16" hidden="1" outlineLevel="1" x14ac:dyDescent="0.2">
      <c r="A17" s="6" t="str">
        <f t="shared" si="2"/>
        <v>Klementová Věra</v>
      </c>
      <c r="B17" s="27">
        <f t="shared" ref="B17:L17" si="10">IF(B5="x","x",IF(B5="","Nehrano",IF(B5="2:0",4,IF(B5="2:1",4,IF(B5="0:2",1,IF(B5="1:2",2,0))))))</f>
        <v>4</v>
      </c>
      <c r="C17" s="27">
        <f t="shared" si="10"/>
        <v>1</v>
      </c>
      <c r="D17" s="27">
        <f t="shared" si="10"/>
        <v>4</v>
      </c>
      <c r="E17" s="27" t="str">
        <f t="shared" si="10"/>
        <v>x</v>
      </c>
      <c r="F17" s="27">
        <f t="shared" si="10"/>
        <v>4</v>
      </c>
      <c r="G17" s="27">
        <f t="shared" si="10"/>
        <v>4</v>
      </c>
      <c r="H17" s="27" t="str">
        <f t="shared" si="10"/>
        <v>Nehrano</v>
      </c>
      <c r="I17" s="27">
        <f t="shared" si="10"/>
        <v>4</v>
      </c>
      <c r="J17" s="27">
        <f t="shared" si="10"/>
        <v>4</v>
      </c>
      <c r="K17" s="27">
        <f t="shared" si="10"/>
        <v>1</v>
      </c>
      <c r="L17" s="27">
        <f t="shared" si="10"/>
        <v>1</v>
      </c>
      <c r="M17">
        <f t="shared" si="4"/>
        <v>27</v>
      </c>
      <c r="N17">
        <f t="shared" si="5"/>
        <v>9</v>
      </c>
      <c r="O17" s="8">
        <f t="shared" si="7"/>
        <v>1</v>
      </c>
      <c r="P17">
        <f t="shared" si="8"/>
        <v>4</v>
      </c>
    </row>
    <row r="18" spans="1:16" hidden="1" outlineLevel="1" x14ac:dyDescent="0.2">
      <c r="A18" s="6" t="str">
        <f t="shared" si="2"/>
        <v>Nováková Lenka</v>
      </c>
      <c r="B18" s="27">
        <f t="shared" ref="B18:G19" si="11">IF(B6="x","x",IF(B6="","Nehrano",IF(B6="2:0",4,IF(B6="2:1",4,IF(B6="0:2",1,IF(B6="1:2",2,0))))))</f>
        <v>1</v>
      </c>
      <c r="C18" s="27">
        <f t="shared" si="11"/>
        <v>1</v>
      </c>
      <c r="D18" s="27">
        <f t="shared" si="11"/>
        <v>1</v>
      </c>
      <c r="E18" s="27">
        <f t="shared" si="11"/>
        <v>1</v>
      </c>
      <c r="F18" s="27" t="str">
        <f t="shared" si="11"/>
        <v>x</v>
      </c>
      <c r="G18" s="27">
        <f t="shared" si="11"/>
        <v>1</v>
      </c>
      <c r="H18" s="27" t="str">
        <f t="shared" ref="H18:L18" si="12">IF(H6="x","x",IF(H6="","Nehrano",IF(H6="2:0",4,IF(H6="2:1",4,IF(H6="0:2",1,IF(H6="1:2",2,0))))))</f>
        <v>Nehrano</v>
      </c>
      <c r="I18" s="27">
        <f t="shared" si="12"/>
        <v>1</v>
      </c>
      <c r="J18" s="27">
        <f t="shared" si="12"/>
        <v>2</v>
      </c>
      <c r="K18" s="27">
        <f t="shared" si="12"/>
        <v>1</v>
      </c>
      <c r="L18" s="27">
        <f t="shared" si="12"/>
        <v>1</v>
      </c>
      <c r="M18">
        <f t="shared" si="4"/>
        <v>10</v>
      </c>
      <c r="N18">
        <f t="shared" si="5"/>
        <v>9</v>
      </c>
      <c r="O18" s="8">
        <f t="shared" si="7"/>
        <v>1</v>
      </c>
      <c r="P18">
        <f t="shared" si="8"/>
        <v>10</v>
      </c>
    </row>
    <row r="19" spans="1:16" hidden="1" outlineLevel="1" x14ac:dyDescent="0.2">
      <c r="A19" s="6" t="str">
        <f t="shared" si="2"/>
        <v>Pichová Iva</v>
      </c>
      <c r="B19" s="27">
        <f t="shared" si="11"/>
        <v>1</v>
      </c>
      <c r="C19" s="27">
        <f t="shared" si="11"/>
        <v>1</v>
      </c>
      <c r="D19" s="27">
        <f t="shared" si="11"/>
        <v>1</v>
      </c>
      <c r="E19" s="27">
        <f t="shared" si="11"/>
        <v>1</v>
      </c>
      <c r="F19" s="27">
        <f t="shared" si="11"/>
        <v>4</v>
      </c>
      <c r="G19" s="27" t="str">
        <f t="shared" si="11"/>
        <v>x</v>
      </c>
      <c r="H19" s="27" t="str">
        <f t="shared" ref="H19:L19" si="13">IF(H7="x","x",IF(H7="","Nehrano",IF(H7="2:0",4,IF(H7="2:1",4,IF(H7="0:2",1,IF(H7="1:2",2,0))))))</f>
        <v>Nehrano</v>
      </c>
      <c r="I19" s="27">
        <f t="shared" si="13"/>
        <v>1</v>
      </c>
      <c r="J19" s="27">
        <f t="shared" si="13"/>
        <v>4</v>
      </c>
      <c r="K19" s="27">
        <f t="shared" si="13"/>
        <v>1</v>
      </c>
      <c r="L19" s="27">
        <f t="shared" si="13"/>
        <v>1</v>
      </c>
      <c r="M19">
        <f t="shared" si="4"/>
        <v>15</v>
      </c>
      <c r="N19">
        <f t="shared" si="5"/>
        <v>9</v>
      </c>
      <c r="O19" s="8">
        <f t="shared" si="7"/>
        <v>1</v>
      </c>
      <c r="P19">
        <f t="shared" si="8"/>
        <v>8</v>
      </c>
    </row>
    <row r="20" spans="1:16" hidden="1" outlineLevel="1" x14ac:dyDescent="0.2">
      <c r="A20" s="6" t="str">
        <f t="shared" si="2"/>
        <v>Součková Kateřina</v>
      </c>
      <c r="B20" s="27" t="str">
        <f t="shared" ref="B20:L20" si="14">IF(B8="x","x",IF(B8="","Nehrano",IF(B8="2:0",4,IF(B8="2:1",4,IF(B8="0:2",1,IF(B8="1:2",2,0))))))</f>
        <v>Nehrano</v>
      </c>
      <c r="C20" s="27" t="str">
        <f t="shared" si="14"/>
        <v>Nehrano</v>
      </c>
      <c r="D20" s="27" t="str">
        <f t="shared" si="14"/>
        <v>Nehrano</v>
      </c>
      <c r="E20" s="27" t="str">
        <f t="shared" si="14"/>
        <v>Nehrano</v>
      </c>
      <c r="F20" s="27" t="str">
        <f t="shared" si="14"/>
        <v>Nehrano</v>
      </c>
      <c r="G20" s="27" t="str">
        <f t="shared" si="14"/>
        <v>Nehrano</v>
      </c>
      <c r="H20" s="27" t="str">
        <f t="shared" si="14"/>
        <v>x</v>
      </c>
      <c r="I20" s="27" t="str">
        <f t="shared" si="14"/>
        <v>Nehrano</v>
      </c>
      <c r="J20" s="27" t="str">
        <f t="shared" si="14"/>
        <v>Nehrano</v>
      </c>
      <c r="K20" s="27" t="str">
        <f t="shared" si="14"/>
        <v>Nehrano</v>
      </c>
      <c r="L20" s="27" t="str">
        <f t="shared" si="14"/>
        <v>Nehrano</v>
      </c>
      <c r="M20">
        <f t="shared" si="4"/>
        <v>0</v>
      </c>
      <c r="N20">
        <f t="shared" si="5"/>
        <v>0</v>
      </c>
      <c r="O20" s="8">
        <f t="shared" si="7"/>
        <v>0</v>
      </c>
      <c r="P20">
        <f t="shared" si="8"/>
        <v>11</v>
      </c>
    </row>
    <row r="21" spans="1:16" hidden="1" outlineLevel="1" x14ac:dyDescent="0.2">
      <c r="A21" s="6" t="str">
        <f t="shared" si="2"/>
        <v>Teichmanová Andrea</v>
      </c>
      <c r="B21" s="27">
        <f t="shared" ref="B21:L21" si="15">IF(B9="x","x",IF(B9="","Nehrano",IF(B9="2:0",4,IF(B9="2:1",4,IF(B9="0:2",1,IF(B9="1:2",2,0))))))</f>
        <v>4</v>
      </c>
      <c r="C21" s="27">
        <f t="shared" si="15"/>
        <v>1</v>
      </c>
      <c r="D21" s="27">
        <f t="shared" si="15"/>
        <v>2</v>
      </c>
      <c r="E21" s="27">
        <f t="shared" si="15"/>
        <v>2</v>
      </c>
      <c r="F21" s="27">
        <f t="shared" si="15"/>
        <v>4</v>
      </c>
      <c r="G21" s="27">
        <f t="shared" si="15"/>
        <v>4</v>
      </c>
      <c r="H21" s="27" t="str">
        <f t="shared" si="15"/>
        <v>Nehrano</v>
      </c>
      <c r="I21" s="27" t="str">
        <f t="shared" si="15"/>
        <v>x</v>
      </c>
      <c r="J21" s="27">
        <f t="shared" si="15"/>
        <v>4</v>
      </c>
      <c r="K21" s="27">
        <f t="shared" si="15"/>
        <v>2</v>
      </c>
      <c r="L21" s="27">
        <f t="shared" si="15"/>
        <v>1</v>
      </c>
      <c r="M21">
        <f t="shared" si="4"/>
        <v>24</v>
      </c>
      <c r="N21">
        <f t="shared" si="5"/>
        <v>9</v>
      </c>
      <c r="O21" s="8">
        <f t="shared" si="7"/>
        <v>1</v>
      </c>
      <c r="P21">
        <f t="shared" si="8"/>
        <v>5</v>
      </c>
    </row>
    <row r="22" spans="1:16" hidden="1" outlineLevel="1" x14ac:dyDescent="0.2">
      <c r="A22" s="6" t="str">
        <f t="shared" si="2"/>
        <v>Teichmanová Dáša</v>
      </c>
      <c r="B22" s="27">
        <f t="shared" ref="B22:L22" si="16">IF(B10="x","x",IF(B10="","Nehrano",IF(B10="2:0",4,IF(B10="2:1",4,IF(B10="0:2",1,IF(B10="1:2",2,0))))))</f>
        <v>1</v>
      </c>
      <c r="C22" s="27">
        <f t="shared" si="16"/>
        <v>1</v>
      </c>
      <c r="D22" s="27">
        <f t="shared" si="16"/>
        <v>1</v>
      </c>
      <c r="E22" s="27">
        <f t="shared" si="16"/>
        <v>1</v>
      </c>
      <c r="F22" s="27">
        <f t="shared" si="16"/>
        <v>4</v>
      </c>
      <c r="G22" s="27">
        <f t="shared" si="16"/>
        <v>1</v>
      </c>
      <c r="H22" s="27" t="str">
        <f t="shared" si="16"/>
        <v>Nehrano</v>
      </c>
      <c r="I22" s="27">
        <f t="shared" si="16"/>
        <v>1</v>
      </c>
      <c r="J22" s="27" t="str">
        <f t="shared" si="16"/>
        <v>x</v>
      </c>
      <c r="K22" s="27">
        <f t="shared" si="16"/>
        <v>1</v>
      </c>
      <c r="L22" s="27">
        <f t="shared" si="16"/>
        <v>1</v>
      </c>
      <c r="M22">
        <f t="shared" si="4"/>
        <v>12</v>
      </c>
      <c r="N22">
        <f t="shared" si="5"/>
        <v>9</v>
      </c>
      <c r="O22" s="8">
        <f t="shared" si="7"/>
        <v>1</v>
      </c>
      <c r="P22">
        <f t="shared" si="8"/>
        <v>9</v>
      </c>
    </row>
    <row r="23" spans="1:16" hidden="1" outlineLevel="1" x14ac:dyDescent="0.2">
      <c r="A23" s="6" t="str">
        <f t="shared" si="2"/>
        <v>Teichmanová Jitka</v>
      </c>
      <c r="B23" s="27">
        <f t="shared" ref="B23:L23" si="17">IF(B11="x","x",IF(B11="","Nehrano",IF(B11="2:0",4,IF(B11="2:1",4,IF(B11="0:2",1,IF(B11="1:2",2,0))))))</f>
        <v>4</v>
      </c>
      <c r="C23" s="27">
        <f t="shared" si="17"/>
        <v>1</v>
      </c>
      <c r="D23" s="27">
        <f t="shared" si="17"/>
        <v>4</v>
      </c>
      <c r="E23" s="27">
        <f t="shared" si="17"/>
        <v>4</v>
      </c>
      <c r="F23" s="27">
        <f t="shared" si="17"/>
        <v>4</v>
      </c>
      <c r="G23" s="27">
        <f t="shared" si="17"/>
        <v>4</v>
      </c>
      <c r="H23" s="27" t="str">
        <f t="shared" si="17"/>
        <v>Nehrano</v>
      </c>
      <c r="I23" s="27">
        <f t="shared" si="17"/>
        <v>4</v>
      </c>
      <c r="J23" s="27">
        <f t="shared" si="17"/>
        <v>4</v>
      </c>
      <c r="K23" s="27" t="str">
        <f t="shared" si="17"/>
        <v>x</v>
      </c>
      <c r="L23" s="27">
        <f t="shared" si="17"/>
        <v>1</v>
      </c>
      <c r="M23">
        <f t="shared" si="4"/>
        <v>30</v>
      </c>
      <c r="N23">
        <f t="shared" si="5"/>
        <v>9</v>
      </c>
      <c r="O23" s="8">
        <f t="shared" si="7"/>
        <v>1</v>
      </c>
      <c r="P23">
        <f t="shared" si="8"/>
        <v>3</v>
      </c>
    </row>
    <row r="24" spans="1:16" hidden="1" outlineLevel="1" x14ac:dyDescent="0.2">
      <c r="A24" s="6" t="str">
        <f t="shared" si="2"/>
        <v>Zelinková Aneta</v>
      </c>
      <c r="B24" s="27">
        <f t="shared" ref="B24:L24" si="18">IF(B12="x","x",IF(B12="","Nehrano",IF(B12="2:0",4,IF(B12="2:1",4,IF(B12="0:2",1,IF(B12="1:2",2,0))))))</f>
        <v>4</v>
      </c>
      <c r="C24" s="27">
        <f t="shared" si="18"/>
        <v>2</v>
      </c>
      <c r="D24" s="27">
        <f t="shared" si="18"/>
        <v>4</v>
      </c>
      <c r="E24" s="27">
        <f t="shared" si="18"/>
        <v>4</v>
      </c>
      <c r="F24" s="27">
        <f t="shared" si="18"/>
        <v>4</v>
      </c>
      <c r="G24" s="27">
        <f t="shared" si="18"/>
        <v>4</v>
      </c>
      <c r="H24" s="27" t="str">
        <f t="shared" si="18"/>
        <v>Nehrano</v>
      </c>
      <c r="I24" s="27">
        <f>IF(I12="x","x",IF(I12="","Nehrano",IF(I12="2:0",4,IF(I12="2:1",4,IF(I12="0:2",1,IF(I12="1:2",2,0))))))</f>
        <v>4</v>
      </c>
      <c r="J24" s="27">
        <f t="shared" si="18"/>
        <v>4</v>
      </c>
      <c r="K24" s="27">
        <f t="shared" si="18"/>
        <v>4</v>
      </c>
      <c r="L24" s="27" t="str">
        <f t="shared" si="18"/>
        <v>x</v>
      </c>
      <c r="M24">
        <f t="shared" si="4"/>
        <v>34</v>
      </c>
      <c r="N24">
        <f t="shared" si="5"/>
        <v>9</v>
      </c>
      <c r="O24" s="8">
        <f t="shared" si="7"/>
        <v>1</v>
      </c>
      <c r="P24">
        <f t="shared" si="8"/>
        <v>2</v>
      </c>
    </row>
    <row r="25" spans="1:16" collapsed="1" x14ac:dyDescent="0.2">
      <c r="M25" s="6" t="s">
        <v>15</v>
      </c>
    </row>
    <row r="26" spans="1:16" x14ac:dyDescent="0.2">
      <c r="M26" s="7">
        <v>0</v>
      </c>
      <c r="N26" s="7">
        <v>1</v>
      </c>
    </row>
  </sheetData>
  <conditionalFormatting sqref="M2:M12">
    <cfRule type="colorScale" priority="23">
      <colorScale>
        <cfvo type="min"/>
        <cfvo type="max"/>
        <color theme="0"/>
        <color rgb="FFFFC000"/>
      </colorScale>
    </cfRule>
  </conditionalFormatting>
  <conditionalFormatting sqref="M26:N26 N2:N13">
    <cfRule type="colorScale" priority="2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M26:N26">
    <cfRule type="colorScale" priority="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Seznam</vt:lpstr>
      <vt:lpstr>Muži</vt:lpstr>
      <vt:lpstr>Ženy</vt:lpstr>
      <vt:lpstr>Ženy!Oblast_tisku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Michal SOUCEK</cp:lastModifiedBy>
  <cp:lastPrinted>2020-06-01T05:54:00Z</cp:lastPrinted>
  <dcterms:created xsi:type="dcterms:W3CDTF">2010-05-16T09:19:30Z</dcterms:created>
  <dcterms:modified xsi:type="dcterms:W3CDTF">2024-06-03T13:43:07Z</dcterms:modified>
</cp:coreProperties>
</file>